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ирнозенко-ЕН\Documents\САЙТ\К РАЗМЕЩЕНИЮ\АЛЛ\"/>
    </mc:Choice>
  </mc:AlternateContent>
  <bookViews>
    <workbookView minimized="1" xWindow="0" yWindow="0" windowWidth="14115" windowHeight="13005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6" i="4"/>
  <c r="G5" i="4"/>
  <c r="G2" i="4"/>
  <c r="G14" i="4" s="1"/>
  <c r="H164" i="3"/>
  <c r="H163" i="3"/>
  <c r="L162" i="3"/>
  <c r="L160" i="3" s="1"/>
  <c r="K162" i="3"/>
  <c r="K160" i="3" s="1"/>
  <c r="J162" i="3"/>
  <c r="H162" i="3" s="1"/>
  <c r="I162" i="3"/>
  <c r="H161" i="3"/>
  <c r="J160" i="3"/>
  <c r="I160" i="3"/>
  <c r="H159" i="3"/>
  <c r="H158" i="3"/>
  <c r="H157" i="3"/>
  <c r="L156" i="3"/>
  <c r="H156" i="3" s="1"/>
  <c r="K156" i="3"/>
  <c r="J156" i="3"/>
  <c r="I156" i="3"/>
  <c r="H155" i="3"/>
  <c r="H154" i="3"/>
  <c r="L153" i="3"/>
  <c r="L151" i="3" s="1"/>
  <c r="L150" i="3" s="1"/>
  <c r="K153" i="3"/>
  <c r="K151" i="3" s="1"/>
  <c r="K150" i="3" s="1"/>
  <c r="J153" i="3"/>
  <c r="I153" i="3"/>
  <c r="I151" i="3" s="1"/>
  <c r="H153" i="3"/>
  <c r="H152" i="3"/>
  <c r="J151" i="3"/>
  <c r="J150" i="3"/>
  <c r="H149" i="3"/>
  <c r="H148" i="3"/>
  <c r="H147" i="3"/>
  <c r="L146" i="3"/>
  <c r="K146" i="3"/>
  <c r="J146" i="3"/>
  <c r="I146" i="3"/>
  <c r="H146" i="3"/>
  <c r="H145" i="3"/>
  <c r="L144" i="3"/>
  <c r="K144" i="3"/>
  <c r="J144" i="3"/>
  <c r="I144" i="3"/>
  <c r="H144" i="3" s="1"/>
  <c r="H142" i="3"/>
  <c r="H141" i="3"/>
  <c r="L140" i="3"/>
  <c r="K140" i="3"/>
  <c r="J140" i="3"/>
  <c r="I140" i="3"/>
  <c r="H140" i="3" s="1"/>
  <c r="H139" i="3"/>
  <c r="L138" i="3"/>
  <c r="K138" i="3"/>
  <c r="J138" i="3"/>
  <c r="H137" i="3"/>
  <c r="H136" i="3"/>
  <c r="H135" i="3"/>
  <c r="L134" i="3"/>
  <c r="K134" i="3"/>
  <c r="J134" i="3"/>
  <c r="I134" i="3"/>
  <c r="H134" i="3" s="1"/>
  <c r="H133" i="3"/>
  <c r="H132" i="3"/>
  <c r="H131" i="3"/>
  <c r="H130" i="3"/>
  <c r="H129" i="3"/>
  <c r="H128" i="3"/>
  <c r="L127" i="3"/>
  <c r="K127" i="3"/>
  <c r="J127" i="3"/>
  <c r="H127" i="3" s="1"/>
  <c r="I127" i="3"/>
  <c r="H126" i="3"/>
  <c r="H125" i="3"/>
  <c r="L124" i="3"/>
  <c r="K124" i="3"/>
  <c r="J124" i="3"/>
  <c r="I124" i="3"/>
  <c r="H124" i="3" s="1"/>
  <c r="H123" i="3"/>
  <c r="H122" i="3"/>
  <c r="L121" i="3"/>
  <c r="K121" i="3"/>
  <c r="J121" i="3"/>
  <c r="J120" i="3" s="1"/>
  <c r="J118" i="3" s="1"/>
  <c r="J117" i="3" s="1"/>
  <c r="I121" i="3"/>
  <c r="H121" i="3"/>
  <c r="L120" i="3"/>
  <c r="L118" i="3" s="1"/>
  <c r="L117" i="3" s="1"/>
  <c r="K120" i="3"/>
  <c r="I120" i="3"/>
  <c r="H119" i="3"/>
  <c r="K118" i="3"/>
  <c r="I118" i="3"/>
  <c r="K117" i="3"/>
  <c r="H116" i="3"/>
  <c r="H115" i="3"/>
  <c r="H114" i="3"/>
  <c r="L113" i="3"/>
  <c r="L111" i="3" s="1"/>
  <c r="K113" i="3"/>
  <c r="K111" i="3" s="1"/>
  <c r="J113" i="3"/>
  <c r="J111" i="3" s="1"/>
  <c r="H111" i="3" s="1"/>
  <c r="I113" i="3"/>
  <c r="H113" i="3"/>
  <c r="H112" i="3"/>
  <c r="I111" i="3"/>
  <c r="H109" i="3"/>
  <c r="H108" i="3"/>
  <c r="H107" i="3"/>
  <c r="L104" i="3"/>
  <c r="K104" i="3"/>
  <c r="J104" i="3"/>
  <c r="I104" i="3"/>
  <c r="H104" i="3" s="1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K91" i="3"/>
  <c r="J91" i="3"/>
  <c r="I91" i="3"/>
  <c r="I85" i="3" s="1"/>
  <c r="H85" i="3" s="1"/>
  <c r="H91" i="3"/>
  <c r="H90" i="3"/>
  <c r="H89" i="3"/>
  <c r="H88" i="3"/>
  <c r="H87" i="3"/>
  <c r="H86" i="3"/>
  <c r="L85" i="3"/>
  <c r="K85" i="3"/>
  <c r="J85" i="3"/>
  <c r="H84" i="3"/>
  <c r="H83" i="3"/>
  <c r="H82" i="3"/>
  <c r="H81" i="3"/>
  <c r="H80" i="3"/>
  <c r="L79" i="3"/>
  <c r="K79" i="3"/>
  <c r="J79" i="3"/>
  <c r="I79" i="3"/>
  <c r="H79" i="3" s="1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I70" i="3"/>
  <c r="H70" i="3" s="1"/>
  <c r="L67" i="3"/>
  <c r="K67" i="3"/>
  <c r="K61" i="3" s="1"/>
  <c r="K105" i="3" s="1"/>
  <c r="J67" i="3"/>
  <c r="I67" i="3"/>
  <c r="H67" i="3"/>
  <c r="H65" i="3"/>
  <c r="D65" i="3"/>
  <c r="L63" i="3"/>
  <c r="L61" i="3" s="1"/>
  <c r="L105" i="3" s="1"/>
  <c r="K63" i="3"/>
  <c r="J63" i="3"/>
  <c r="J61" i="3" s="1"/>
  <c r="J105" i="3" s="1"/>
  <c r="I63" i="3"/>
  <c r="H63" i="3" s="1"/>
  <c r="H62" i="3"/>
  <c r="L58" i="3"/>
  <c r="H58" i="3" s="1"/>
  <c r="K58" i="3"/>
  <c r="J58" i="3"/>
  <c r="I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L39" i="3" s="1"/>
  <c r="K45" i="3"/>
  <c r="J45" i="3"/>
  <c r="I45" i="3"/>
  <c r="H45" i="3"/>
  <c r="H44" i="3"/>
  <c r="H43" i="3"/>
  <c r="H42" i="3"/>
  <c r="H41" i="3"/>
  <c r="H40" i="3"/>
  <c r="K39" i="3"/>
  <c r="J39" i="3"/>
  <c r="H39" i="3" s="1"/>
  <c r="I39" i="3"/>
  <c r="H38" i="3"/>
  <c r="H37" i="3"/>
  <c r="H36" i="3"/>
  <c r="H35" i="3"/>
  <c r="H34" i="3"/>
  <c r="L33" i="3"/>
  <c r="K33" i="3"/>
  <c r="J33" i="3"/>
  <c r="I33" i="3"/>
  <c r="H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/>
  <c r="L21" i="3"/>
  <c r="L15" i="3" s="1"/>
  <c r="L59" i="3" s="1"/>
  <c r="K21" i="3"/>
  <c r="J21" i="3"/>
  <c r="J15" i="3" s="1"/>
  <c r="J59" i="3" s="1"/>
  <c r="I21" i="3"/>
  <c r="H19" i="3"/>
  <c r="D19" i="3"/>
  <c r="L17" i="3"/>
  <c r="K17" i="3"/>
  <c r="K15" i="3" s="1"/>
  <c r="K59" i="3" s="1"/>
  <c r="J17" i="3"/>
  <c r="I17" i="3"/>
  <c r="I15" i="3" s="1"/>
  <c r="H17" i="3"/>
  <c r="H16" i="3"/>
  <c r="D9" i="3"/>
  <c r="H85" i="2"/>
  <c r="H80" i="2"/>
  <c r="P29" i="2"/>
  <c r="E8" i="2"/>
  <c r="H118" i="3" l="1"/>
  <c r="H120" i="3"/>
  <c r="I150" i="3"/>
  <c r="H150" i="3" s="1"/>
  <c r="H151" i="3"/>
  <c r="H160" i="3"/>
  <c r="H15" i="3"/>
  <c r="I59" i="3"/>
  <c r="H59" i="3" s="1"/>
  <c r="I61" i="3"/>
  <c r="H21" i="3"/>
  <c r="G10" i="4"/>
  <c r="I117" i="3"/>
  <c r="H117" i="3" s="1"/>
  <c r="I138" i="3"/>
  <c r="H138" i="3" s="1"/>
  <c r="I105" i="3" l="1"/>
  <c r="H105" i="3" s="1"/>
  <c r="H61" i="3"/>
</calcChain>
</file>

<file path=xl/sharedStrings.xml><?xml version="1.0" encoding="utf-8"?>
<sst xmlns="http://schemas.openxmlformats.org/spreadsheetml/2006/main" count="4426" uniqueCount="2072">
  <si>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</si>
  <si>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</si>
  <si>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</si>
  <si>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</si>
  <si>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</si>
  <si>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</si>
  <si>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</si>
  <si>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</si>
  <si>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</si>
  <si>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</si>
  <si>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</si>
  <si>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</si>
  <si>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</si>
  <si>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</si>
  <si>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</si>
  <si>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</si>
  <si>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</si>
  <si>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</si>
  <si>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</si>
  <si>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</si>
  <si>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</si>
  <si>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</si>
  <si>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</si>
  <si>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</si>
  <si>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</si>
  <si>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</si>
  <si>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</si>
  <si>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</si>
  <si>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</si>
  <si>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</si>
  <si>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</si>
  <si>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</si>
  <si>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</si>
  <si>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</si>
  <si>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</si>
  <si>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</si>
  <si>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</si>
  <si>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</si>
  <si>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</si>
  <si>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</si>
  <si>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</si>
  <si>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</si>
  <si>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</si>
  <si>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</si>
  <si>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</si>
  <si>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</si>
  <si>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</si>
  <si>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</si>
  <si>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</si>
  <si>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</si>
  <si>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</si>
  <si>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</si>
  <si>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</si>
  <si>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</si>
  <si>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</si>
  <si>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</si>
  <si>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</si>
  <si>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</si>
  <si>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</si>
  <si>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</si>
  <si>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</si>
  <si>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</si>
  <si>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</si>
  <si>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</si>
  <si>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</si>
  <si>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</si>
  <si>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</si>
  <si>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</si>
  <si>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</si>
  <si>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</si>
  <si>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</si>
  <si>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</si>
  <si>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</si>
  <si>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</si>
  <si>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</si>
  <si>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</si>
  <si>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</si>
  <si>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</si>
  <si>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</si>
  <si>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</si>
  <si>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</si>
  <si>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</si>
  <si>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</si>
  <si>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</si>
  <si>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</si>
  <si>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</si>
  <si>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</si>
  <si>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</si>
  <si>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</si>
  <si>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</si>
  <si>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</si>
  <si>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</si>
  <si>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</si>
  <si>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</si>
  <si>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</si>
  <si>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</si>
  <si>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</si>
  <si>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</si>
  <si>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</si>
  <si>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</si>
  <si>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</si>
  <si>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</si>
  <si>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</si>
  <si>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</si>
  <si>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</si>
  <si>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</si>
  <si>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</si>
  <si>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</si>
  <si>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20.03.2024, 11:00:08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</si>
  <si>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</si>
  <si>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</si>
  <si>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</si>
  <si>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</si>
  <si>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</si>
  <si>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</si>
  <si>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</si>
  <si>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</si>
  <si>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</si>
  <si>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</si>
  <si>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</si>
  <si>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</si>
  <si>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Апрель</t>
  </si>
  <si>
    <t>20.05.2024 09:27:45</t>
  </si>
  <si>
    <t>Май</t>
  </si>
  <si>
    <t>26.07.2024 11:03:17</t>
  </si>
  <si>
    <t>На рассмотрении</t>
  </si>
  <si>
    <t>Июнь</t>
  </si>
  <si>
    <t>18.07.2024 07:12:35</t>
  </si>
  <si>
    <t>Июль</t>
  </si>
  <si>
    <t>20.08.2024 07:38:42</t>
  </si>
  <si>
    <t>Август</t>
  </si>
  <si>
    <t>18.09.2024 08:24:49</t>
  </si>
  <si>
    <t>Сентябрь</t>
  </si>
  <si>
    <t>17.10.2024 09:11:03</t>
  </si>
  <si>
    <t>Октябрь</t>
  </si>
  <si>
    <t>09.12.2024 14:34:59</t>
  </si>
  <si>
    <t>Ноябрь</t>
  </si>
  <si>
    <t>19.12.2024 09:08:53</t>
  </si>
  <si>
    <t>Декабрь</t>
  </si>
  <si>
    <t>20.01.2025 07:40:47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</si>
  <si>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</si>
  <si>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</si>
  <si>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</si>
  <si>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</si>
  <si>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</si>
  <si>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</si>
  <si>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</si>
  <si>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</si>
  <si>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</si>
  <si>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</si>
  <si>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</si>
  <si>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</si>
  <si>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</si>
  <si>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</si>
  <si>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</si>
  <si>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</si>
  <si>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</si>
  <si>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</si>
  <si>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</si>
  <si>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</si>
  <si>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</si>
  <si>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</si>
  <si>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</si>
  <si>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</si>
  <si>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</si>
  <si>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</si>
  <si>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</si>
  <si>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</si>
  <si>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</si>
  <si>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</si>
  <si>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</si>
  <si>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</si>
  <si>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</si>
  <si>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</si>
  <si>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</si>
  <si>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</si>
  <si>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</si>
  <si>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</si>
  <si>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</si>
  <si>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</si>
  <si>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</si>
  <si>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</si>
  <si>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</si>
  <si>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</si>
  <si>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</si>
  <si>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</si>
  <si>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</si>
  <si>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</si>
  <si>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</si>
  <si>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</si>
  <si>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</si>
  <si>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</si>
  <si>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</si>
  <si>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</si>
  <si>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</si>
  <si>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</si>
  <si>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</si>
  <si>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</si>
  <si>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</si>
  <si>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</si>
  <si>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</si>
  <si>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</si>
  <si>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</si>
  <si>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</si>
  <si>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</si>
  <si>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</si>
  <si>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</si>
  <si>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</si>
  <si>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</si>
  <si>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</si>
  <si>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</si>
  <si>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</si>
  <si>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</si>
  <si>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</si>
  <si>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</si>
  <si>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</si>
  <si>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</si>
  <si>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</si>
  <si>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</si>
  <si>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</si>
  <si>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</si>
  <si>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</si>
  <si>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</si>
  <si>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</si>
  <si>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</si>
  <si>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</si>
  <si>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</si>
  <si>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</si>
  <si>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</si>
  <si>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</si>
  <si>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</si>
  <si>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</si>
  <si>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</si>
  <si>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</si>
  <si>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</si>
  <si>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</si>
  <si>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</si>
  <si>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</si>
  <si>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</si>
  <si>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</si>
  <si>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</si>
  <si>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</si>
  <si>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</si>
  <si>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</si>
  <si>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</si>
  <si>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</si>
  <si>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</si>
  <si>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</si>
  <si>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</si>
  <si>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</si>
  <si>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</si>
  <si>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</si>
  <si>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</si>
  <si>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</si>
  <si>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</si>
  <si>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</si>
  <si>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</si>
  <si>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</si>
  <si>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</si>
  <si>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</si>
  <si>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</si>
  <si>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</si>
  <si>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</si>
  <si>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</si>
  <si>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</si>
  <si>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</si>
  <si>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</si>
  <si>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</si>
  <si>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</si>
  <si>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</si>
  <si>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</si>
  <si>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</si>
  <si>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</si>
  <si>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</si>
  <si>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</si>
  <si>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</si>
  <si>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</si>
  <si>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</si>
  <si>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</si>
  <si>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</si>
  <si>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</si>
  <si>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</si>
  <si>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</si>
  <si>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</si>
  <si>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</si>
  <si>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</si>
  <si>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</si>
  <si>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</si>
  <si>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</si>
  <si>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</si>
  <si>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</si>
  <si>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</si>
  <si>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</si>
  <si>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</si>
  <si>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</si>
  <si>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</si>
  <si>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</si>
  <si>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</si>
  <si>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</si>
  <si>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</si>
  <si>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</si>
  <si>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</si>
  <si>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</si>
  <si>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</si>
  <si>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</si>
  <si>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</si>
  <si>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</si>
  <si>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</si>
  <si>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</si>
  <si>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</si>
  <si>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</si>
  <si>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</si>
  <si>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</si>
  <si>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</si>
  <si>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</si>
  <si>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</si>
  <si>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</si>
  <si>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</si>
  <si>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</si>
  <si>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</si>
  <si>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</si>
  <si>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</si>
  <si>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</si>
  <si>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</si>
  <si>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</si>
  <si>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</si>
  <si>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</si>
  <si>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</si>
  <si>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</si>
  <si>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</si>
  <si>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</si>
  <si>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</si>
  <si>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</si>
  <si>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</si>
  <si>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</si>
  <si>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</si>
  <si>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</si>
  <si>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</si>
  <si>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</si>
  <si>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</si>
  <si>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</si>
  <si>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</si>
  <si>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</si>
  <si>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</si>
  <si>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</si>
  <si>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</si>
  <si>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</si>
  <si>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</si>
  <si>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</si>
  <si>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</si>
  <si>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</si>
  <si>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</si>
  <si>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</si>
  <si>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</si>
  <si>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</si>
  <si>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</si>
  <si>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</si>
  <si>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</si>
  <si>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</si>
  <si>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</si>
  <si>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</si>
  <si>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</si>
  <si>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</si>
  <si>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</si>
  <si>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</si>
  <si>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</si>
  <si>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</si>
  <si>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</si>
  <si>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</si>
  <si>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</si>
  <si>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</si>
  <si>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</si>
  <si>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</si>
  <si>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</si>
  <si>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</si>
  <si>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</si>
  <si>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</si>
  <si>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</si>
  <si>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</si>
  <si>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</si>
  <si>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</si>
  <si>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</si>
  <si>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</si>
  <si>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</si>
  <si>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</si>
  <si>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</si>
  <si>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</si>
  <si>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</si>
  <si>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</si>
  <si>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</si>
  <si>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</si>
  <si>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</si>
  <si>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</si>
  <si>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</si>
  <si>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</si>
  <si>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</si>
  <si>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</si>
  <si>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</si>
  <si>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</si>
  <si>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</si>
  <si>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</si>
  <si>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</si>
  <si>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</si>
  <si>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</si>
  <si>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</si>
  <si>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</si>
  <si>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</si>
  <si>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</si>
  <si>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</si>
  <si>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</si>
  <si>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</si>
  <si>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</si>
  <si>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</si>
  <si>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</si>
  <si>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</si>
  <si>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</si>
  <si>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</si>
  <si>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</si>
  <si>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</si>
  <si>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</si>
  <si>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</si>
  <si>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</si>
  <si>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</si>
  <si>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</si>
  <si>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</si>
  <si>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</si>
  <si>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</si>
  <si>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</si>
  <si>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</si>
  <si>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</si>
  <si>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</si>
  <si>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</si>
  <si>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</si>
  <si>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</si>
  <si>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</si>
  <si>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</si>
  <si>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</si>
  <si>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</si>
  <si>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</si>
  <si>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</si>
  <si>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</si>
  <si>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</si>
  <si>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</si>
  <si>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</si>
  <si>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</si>
  <si>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</si>
  <si>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</si>
  <si>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</si>
  <si>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</si>
  <si>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</si>
  <si>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</si>
  <si>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</si>
  <si>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</si>
  <si>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</si>
  <si>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</si>
  <si>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</si>
  <si>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</si>
  <si>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</si>
  <si>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</si>
  <si>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</si>
  <si>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</si>
  <si>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</si>
  <si>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</si>
  <si>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</si>
  <si>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</si>
  <si>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</si>
  <si>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</si>
  <si>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</si>
  <si>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</si>
  <si>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</si>
  <si>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</si>
  <si>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</si>
  <si>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</si>
  <si>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</si>
  <si>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</si>
  <si>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</si>
  <si>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</si>
  <si>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</si>
  <si>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</si>
  <si>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</si>
  <si>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</si>
  <si>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</si>
  <si>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</si>
  <si>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</si>
  <si>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</si>
  <si>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</si>
  <si>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</si>
  <si>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</si>
  <si>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</si>
  <si>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</si>
  <si>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</si>
  <si>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</si>
  <si>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</si>
  <si>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</si>
  <si>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</si>
  <si>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</si>
  <si>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</si>
  <si>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</si>
  <si>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</si>
  <si>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</si>
  <si>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</si>
  <si>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</si>
  <si>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</si>
  <si>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</si>
  <si>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</si>
  <si>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</si>
  <si>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</si>
  <si>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</si>
  <si>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</si>
  <si>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</si>
  <si>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</si>
  <si>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</si>
  <si>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</si>
  <si>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qkDbOfUbxCuthsZDzuEajUmnGAQXINynGEQtcxadQmsNXecwUkLIpxTwkTzWtSPE178i236i213i18, 10i205i0i82CA8026C516F8BC06C585D9B43A0FAD520dJANd2507t27t58t065963000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</si>
  <si>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</si>
  <si>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</si>
  <si>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</si>
  <si>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</si>
  <si>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</si>
  <si>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</si>
  <si>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</si>
  <si>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</si>
  <si>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</si>
  <si>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</si>
  <si>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</si>
  <si>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</si>
  <si>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</si>
  <si>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</si>
  <si>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</si>
  <si>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</si>
  <si>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</si>
  <si>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</si>
  <si>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</si>
  <si>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</si>
  <si>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</si>
  <si>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</si>
  <si>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</si>
  <si>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</si>
  <si>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</si>
  <si>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</si>
  <si>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</si>
  <si>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</si>
  <si>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</si>
  <si>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</si>
  <si>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</si>
  <si>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</si>
  <si>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</si>
  <si>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</si>
  <si>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</si>
  <si>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</si>
  <si>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</si>
  <si>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</si>
  <si>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</si>
  <si>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</si>
  <si>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</si>
  <si>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</si>
  <si>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</si>
  <si>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</si>
  <si>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</si>
  <si>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</si>
  <si>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</si>
  <si>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</si>
  <si>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</si>
  <si>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</si>
  <si>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</si>
  <si>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</si>
  <si>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</si>
  <si>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</si>
  <si>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</si>
  <si>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</si>
  <si>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</si>
  <si>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</si>
  <si>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</si>
  <si>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</si>
  <si>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</si>
  <si>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</si>
  <si>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</si>
  <si>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</si>
  <si>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</si>
  <si>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</si>
  <si>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</si>
  <si>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</si>
  <si>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</si>
  <si>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</si>
  <si>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</si>
  <si>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</si>
  <si>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</si>
  <si>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</si>
  <si>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</si>
  <si>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</si>
  <si>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</si>
  <si>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</si>
  <si>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</si>
  <si>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</si>
  <si>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</si>
  <si>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</si>
  <si>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</si>
  <si>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</si>
  <si>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</si>
  <si>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</si>
  <si>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</si>
  <si>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</si>
  <si>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</si>
  <si>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</si>
  <si>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</si>
  <si>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</si>
  <si>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</si>
  <si>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</si>
  <si>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</si>
  <si>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</si>
  <si>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</si>
  <si>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</si>
  <si>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</si>
  <si>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</si>
  <si>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</si>
  <si>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</si>
  <si>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</si>
  <si>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</si>
  <si>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</si>
  <si>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</si>
  <si>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</si>
  <si>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</si>
  <si>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</si>
  <si>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</si>
  <si>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</si>
  <si>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</si>
  <si>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</si>
  <si>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</si>
  <si>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</si>
  <si>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</si>
  <si>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</si>
  <si>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</si>
  <si>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</si>
  <si>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</si>
  <si>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</si>
  <si>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</si>
  <si>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</si>
  <si>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</si>
  <si>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</si>
  <si>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</si>
  <si>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</si>
  <si>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</si>
  <si>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</si>
  <si>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</si>
  <si>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</si>
  <si>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</si>
  <si>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</si>
  <si>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</si>
  <si>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</si>
  <si>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</si>
  <si>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</si>
  <si>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</si>
  <si>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</si>
  <si>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</si>
  <si>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</si>
  <si>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</si>
  <si>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</si>
  <si>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</si>
  <si>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</si>
  <si>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</si>
  <si>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</si>
  <si>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</si>
  <si>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</si>
  <si>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</si>
  <si>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</si>
  <si>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</si>
  <si>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</si>
  <si>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</si>
  <si>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</si>
  <si>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</si>
  <si>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</si>
  <si>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</si>
  <si>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</si>
  <si>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</si>
  <si>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</si>
  <si>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</si>
  <si>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</si>
  <si>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</si>
  <si>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</si>
  <si>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</si>
  <si>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</si>
  <si>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</si>
  <si>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</si>
  <si>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</si>
  <si>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</si>
  <si>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</si>
  <si>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</si>
  <si>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</si>
  <si>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</si>
  <si>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</si>
  <si>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</si>
  <si>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</si>
  <si>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</si>
  <si>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</si>
  <si>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</si>
  <si>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</si>
  <si>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</si>
  <si>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</si>
  <si>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</si>
  <si>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</si>
  <si>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</si>
  <si>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</si>
  <si>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</si>
  <si>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</si>
  <si>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</si>
  <si>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</si>
  <si>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</si>
  <si>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</si>
  <si>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</si>
  <si>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</si>
  <si>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</si>
  <si>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</si>
  <si>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</si>
  <si>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</si>
  <si>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</si>
  <si>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</si>
  <si>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</si>
  <si>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</si>
  <si>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</si>
  <si>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</si>
  <si>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</si>
  <si>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</si>
  <si>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</si>
  <si>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</si>
  <si>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</si>
  <si>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</si>
  <si>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</si>
  <si>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</si>
  <si>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</si>
  <si>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</si>
  <si>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</si>
  <si>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</si>
  <si>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</si>
  <si>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</si>
  <si>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</si>
  <si>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</si>
  <si>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</si>
  <si>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</si>
  <si>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</si>
  <si>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</si>
  <si>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</si>
  <si>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</si>
  <si>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</si>
  <si>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</si>
  <si>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</si>
  <si>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</si>
  <si>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</si>
  <si>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</si>
  <si>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</si>
  <si>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</si>
  <si>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</si>
  <si>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</si>
  <si>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</si>
  <si>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</si>
  <si>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</si>
  <si>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</si>
  <si>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</si>
  <si>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</si>
  <si>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</si>
  <si>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</si>
  <si>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</si>
  <si>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</si>
  <si>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</si>
  <si>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</si>
  <si>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</si>
  <si>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</si>
  <si>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</si>
  <si>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</si>
  <si>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</si>
  <si>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</si>
  <si>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</si>
  <si>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</si>
  <si>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</si>
  <si>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</si>
  <si>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</si>
  <si>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</si>
  <si>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</si>
  <si>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</si>
  <si>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</si>
  <si>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</si>
  <si>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</si>
  <si>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</si>
  <si>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</si>
  <si>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</si>
  <si>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</si>
  <si>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</si>
  <si>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</si>
  <si>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</si>
  <si>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</si>
  <si>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</si>
  <si>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</si>
  <si>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</si>
  <si>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</si>
  <si>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</si>
  <si>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</si>
  <si>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</si>
  <si>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</si>
  <si>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</si>
  <si>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</si>
  <si>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</si>
  <si>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</si>
  <si>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</si>
  <si>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</si>
  <si>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</si>
  <si>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</si>
  <si>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</si>
  <si>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</si>
  <si>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</si>
  <si>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</si>
  <si>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</si>
  <si>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</si>
  <si>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</si>
  <si>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</si>
  <si>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</si>
  <si>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</si>
  <si>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</si>
  <si>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</si>
  <si>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</si>
  <si>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</si>
  <si>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</si>
  <si>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</si>
  <si>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</si>
  <si>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</si>
  <si>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</si>
  <si>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</si>
  <si>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</si>
  <si>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</si>
  <si>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</si>
  <si>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</si>
  <si>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</si>
  <si>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</si>
  <si>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</si>
  <si>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</si>
  <si>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</si>
  <si>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</si>
  <si>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</si>
  <si>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</si>
  <si>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</si>
  <si>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</si>
  <si>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</si>
  <si>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</si>
  <si>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</si>
  <si>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</si>
  <si>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</si>
  <si>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</si>
  <si>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</si>
  <si>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</si>
  <si>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</si>
  <si>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</si>
  <si>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</si>
  <si>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</si>
  <si>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</si>
  <si>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</si>
  <si>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</si>
  <si>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</si>
  <si>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</si>
  <si>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</si>
  <si>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</si>
  <si>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</si>
  <si>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</si>
  <si>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</si>
  <si>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</si>
  <si>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</si>
  <si>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</si>
  <si>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</si>
  <si>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</si>
  <si>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</si>
  <si>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</si>
  <si>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</si>
  <si>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</si>
  <si>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</si>
  <si>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</si>
  <si>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</si>
  <si>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</si>
  <si>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</si>
  <si>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</si>
  <si>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</si>
  <si>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</si>
  <si>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</si>
  <si>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</si>
  <si>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</si>
  <si>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</si>
  <si>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</si>
  <si>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</si>
  <si>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</si>
  <si>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</si>
  <si>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</si>
  <si>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</si>
  <si>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</si>
  <si>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</si>
  <si>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</si>
  <si>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</si>
  <si>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</si>
  <si>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</si>
  <si>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</si>
  <si>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</si>
  <si>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</si>
  <si>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</si>
  <si>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</si>
  <si>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</si>
  <si>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</si>
  <si>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</si>
  <si>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</si>
  <si>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</si>
  <si>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</si>
  <si>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</si>
  <si>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</si>
  <si>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</si>
  <si>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</si>
  <si>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</si>
  <si>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</si>
  <si>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</si>
  <si>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</si>
  <si>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</si>
  <si>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</si>
  <si>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</si>
  <si>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</si>
  <si>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</si>
  <si>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</si>
  <si>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</si>
  <si>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</si>
  <si>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</si>
  <si>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</si>
  <si>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</si>
  <si>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</si>
  <si>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</si>
  <si>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</si>
  <si>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</si>
  <si>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</si>
  <si>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</si>
  <si>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</si>
  <si>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</si>
  <si>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</si>
  <si>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</si>
  <si>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</si>
  <si>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</si>
  <si>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</si>
  <si>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</si>
  <si>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</si>
  <si>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</si>
  <si>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</si>
  <si>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</si>
  <si>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</si>
  <si>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</si>
  <si>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</si>
  <si>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</si>
  <si>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</si>
  <si>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</si>
  <si>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</si>
  <si>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</si>
  <si>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</si>
  <si>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</si>
  <si>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</si>
  <si>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</si>
  <si>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</si>
  <si>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</si>
  <si>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</si>
  <si>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</si>
  <si>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</si>
  <si>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</si>
  <si>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</si>
  <si>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</si>
  <si>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</si>
  <si>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</si>
  <si>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</si>
  <si>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</si>
  <si>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</si>
  <si>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</si>
  <si>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</si>
  <si>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</si>
  <si>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</si>
  <si>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</si>
  <si>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</si>
  <si>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</si>
  <si>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</si>
  <si>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</si>
  <si>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</si>
  <si>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</si>
  <si>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</si>
  <si>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</si>
  <si>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</si>
  <si>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</si>
  <si>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</si>
  <si>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</si>
  <si>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</si>
  <si>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</si>
  <si>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</si>
  <si>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</si>
  <si>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</si>
  <si>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</si>
  <si>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</si>
  <si>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</si>
  <si>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</si>
  <si>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</si>
  <si>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</si>
  <si>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</si>
  <si>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</si>
  <si>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</si>
  <si>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</si>
  <si>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</si>
  <si>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</si>
  <si>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</si>
  <si>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</si>
  <si>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</si>
  <si>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</si>
  <si>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</si>
  <si>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</si>
  <si>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</si>
  <si>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</si>
  <si>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</si>
  <si>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</si>
  <si>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</si>
  <si>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</si>
  <si>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</si>
  <si>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</si>
  <si>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</si>
  <si>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</si>
  <si>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</si>
  <si>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</si>
  <si>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</si>
  <si>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</si>
  <si>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</si>
  <si>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</si>
  <si>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</si>
  <si>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</si>
  <si>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</si>
  <si>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</si>
  <si>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</si>
  <si>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</si>
  <si>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</si>
  <si>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</si>
  <si>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</si>
  <si>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</si>
  <si>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</si>
  <si>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</si>
  <si>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</si>
  <si>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</si>
  <si>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</si>
  <si>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</si>
  <si>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</si>
  <si>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</si>
  <si>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</si>
  <si>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</si>
  <si>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</si>
  <si>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</si>
  <si>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</si>
  <si>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</si>
  <si>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</si>
  <si>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</si>
  <si>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</si>
  <si>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</si>
  <si>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</si>
  <si>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</si>
  <si>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</si>
  <si>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</si>
  <si>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</si>
  <si>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</si>
  <si>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</si>
  <si>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</si>
  <si>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</si>
  <si>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</si>
  <si>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</si>
  <si>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</si>
  <si>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</si>
  <si>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</si>
  <si>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</si>
  <si>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</si>
  <si>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</si>
  <si>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</si>
  <si>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</si>
  <si>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</si>
  <si>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</si>
  <si>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</si>
  <si>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</si>
  <si>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</si>
  <si>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</si>
  <si>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</si>
  <si>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</si>
  <si>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</si>
  <si>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</si>
  <si>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</si>
  <si>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</si>
  <si>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</si>
  <si>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</si>
  <si>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</si>
  <si>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</si>
  <si>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</si>
  <si>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</si>
  <si>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</si>
  <si>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</si>
  <si>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</si>
  <si>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</si>
  <si>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</si>
  <si>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</si>
  <si>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</si>
  <si>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</si>
  <si>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</si>
  <si>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</si>
  <si>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</si>
  <si>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</si>
  <si>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</si>
  <si>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</si>
  <si>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</si>
  <si>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</si>
  <si>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</si>
  <si>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</si>
  <si>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</si>
  <si>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</si>
  <si>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</si>
  <si>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</si>
  <si>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</si>
  <si>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</si>
  <si>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</si>
  <si>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</si>
  <si>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</si>
  <si>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</si>
  <si>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</si>
  <si>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</si>
  <si>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</si>
  <si>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</si>
  <si>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</si>
  <si>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</si>
  <si>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</si>
  <si>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</si>
  <si>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</si>
  <si>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</si>
  <si>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</si>
  <si>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1088607000217</t>
  </si>
  <si>
    <t>525350001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</si>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</sst>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92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 applyAlignment="1">
      <alignment vertical="center" wrapText="1"/>
    </xf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0" borderId="0" xfId="0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Font="1"/>
    <xf numFmtId="0" fontId="0" fillId="13" borderId="0" xfId="0" applyFont="1" applyFill="1"/>
    <xf numFmtId="165" fontId="0" fillId="0" borderId="0" xfId="0" applyNumberFormat="1" applyFont="1"/>
    <xf numFmtId="0" fontId="19" fillId="8" borderId="7" xfId="0" applyFont="1" applyFill="1" applyBorder="1" applyAlignment="1">
      <alignment horizontal="left" vertical="center" wrapText="1" indent="1"/>
    </xf>
    <xf numFmtId="0" fontId="19" fillId="0" borderId="0" xfId="0" applyFont="1"/>
    <xf numFmtId="0" fontId="3" fillId="0" borderId="0" xfId="0" applyFont="1"/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59" customWidth="1"/>
    <col min="2" max="3" width="9.7109375" style="159" customWidth="1"/>
    <col min="4" max="4" width="4.28515625" style="159" customWidth="1"/>
    <col min="5" max="6" width="4.42578125" style="159" customWidth="1"/>
    <col min="7" max="7" width="4.5703125" style="159" customWidth="1"/>
    <col min="8" max="25" width="4.42578125" style="159" customWidth="1"/>
    <col min="26" max="26" width="2.7109375" style="159" customWidth="1"/>
    <col min="27" max="29" width="9.140625" style="159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1" t="s">
        <v>1</v>
      </c>
      <c r="C2" s="171"/>
      <c r="D2" s="171"/>
      <c r="E2" s="171"/>
      <c r="F2" s="171"/>
      <c r="G2" s="17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1" t="s">
        <v>2</v>
      </c>
      <c r="C3" s="171"/>
      <c r="D3" s="171"/>
      <c r="E3" s="171"/>
      <c r="F3" s="171"/>
      <c r="G3" s="171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2" t="s">
        <v>3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9"/>
      <c r="AA5" s="4"/>
      <c r="AB5" s="8"/>
      <c r="AC5" s="8"/>
    </row>
    <row r="6" spans="1:29" ht="6" customHeight="1" x14ac:dyDescent="0.25">
      <c r="A6" s="11"/>
      <c r="B6" s="164" t="s">
        <v>4</v>
      </c>
      <c r="C6" s="16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4"/>
      <c r="C7" s="167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4"/>
      <c r="C8" s="167"/>
      <c r="D8" s="21"/>
      <c r="E8" s="22" t="s">
        <v>5</v>
      </c>
      <c r="F8" s="173" t="s">
        <v>6</v>
      </c>
      <c r="G8" s="166"/>
      <c r="H8" s="166"/>
      <c r="I8" s="166"/>
      <c r="J8" s="166"/>
      <c r="K8" s="166"/>
      <c r="L8" s="166"/>
      <c r="M8" s="166"/>
      <c r="N8" s="21"/>
      <c r="O8" s="23" t="s">
        <v>5</v>
      </c>
      <c r="P8" s="174" t="s">
        <v>7</v>
      </c>
      <c r="Q8" s="175"/>
      <c r="R8" s="175"/>
      <c r="S8" s="175"/>
      <c r="T8" s="175"/>
      <c r="U8" s="175"/>
      <c r="V8" s="175"/>
      <c r="W8" s="175"/>
      <c r="X8" s="175"/>
      <c r="Y8" s="17"/>
      <c r="Z8" s="15"/>
      <c r="AA8" s="3"/>
      <c r="AB8" s="3"/>
      <c r="AC8" s="3"/>
    </row>
    <row r="9" spans="1:29" ht="15" customHeight="1" x14ac:dyDescent="0.25">
      <c r="A9" s="11"/>
      <c r="B9" s="164"/>
      <c r="C9" s="167"/>
      <c r="D9" s="21"/>
      <c r="E9" s="24" t="s">
        <v>5</v>
      </c>
      <c r="F9" s="173" t="s">
        <v>8</v>
      </c>
      <c r="G9" s="166"/>
      <c r="H9" s="166"/>
      <c r="I9" s="166"/>
      <c r="J9" s="166"/>
      <c r="K9" s="166"/>
      <c r="L9" s="166"/>
      <c r="M9" s="166"/>
      <c r="N9" s="21"/>
      <c r="O9" s="25" t="s">
        <v>5</v>
      </c>
      <c r="P9" s="174" t="s">
        <v>9</v>
      </c>
      <c r="Q9" s="175"/>
      <c r="R9" s="175"/>
      <c r="S9" s="175"/>
      <c r="T9" s="175"/>
      <c r="U9" s="175"/>
      <c r="V9" s="175"/>
      <c r="W9" s="175"/>
      <c r="X9" s="175"/>
      <c r="Y9" s="17"/>
      <c r="Z9" s="15"/>
      <c r="AA9" s="3"/>
      <c r="AB9" s="3"/>
      <c r="AC9" s="3"/>
    </row>
    <row r="10" spans="1:29" ht="21" customHeight="1" x14ac:dyDescent="0.25">
      <c r="A10" s="11"/>
      <c r="B10" s="164"/>
      <c r="C10" s="165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2" t="s">
        <v>10</v>
      </c>
      <c r="C11" s="163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4"/>
      <c r="C12" s="165"/>
      <c r="D12" s="20"/>
      <c r="E12" s="166" t="s">
        <v>11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7"/>
      <c r="Z12" s="15"/>
      <c r="AA12" s="3"/>
      <c r="AB12" s="3"/>
      <c r="AC12" s="3"/>
    </row>
    <row r="13" spans="1:29" ht="6" customHeight="1" x14ac:dyDescent="0.25">
      <c r="A13" s="11"/>
      <c r="B13" s="162" t="s">
        <v>12</v>
      </c>
      <c r="C13" s="163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4"/>
      <c r="C14" s="167"/>
      <c r="D14" s="21"/>
      <c r="E14" s="170" t="s">
        <v>13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"/>
      <c r="Z14" s="15"/>
      <c r="AA14" s="3"/>
      <c r="AB14" s="3"/>
      <c r="AC14" s="3"/>
    </row>
    <row r="15" spans="1:29" ht="6" customHeight="1" x14ac:dyDescent="0.25">
      <c r="A15" s="11"/>
      <c r="B15" s="168"/>
      <c r="C15" s="169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59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59"/>
  </cols>
  <sheetData>
    <row r="1" spans="1:6" ht="11.25" customHeight="1" x14ac:dyDescent="0.25">
      <c r="A1" s="8"/>
    </row>
    <row r="2" spans="1:6" ht="10.5" customHeight="1" x14ac:dyDescent="0.25">
      <c r="B2" t="s">
        <v>1968</v>
      </c>
      <c r="C2" t="s">
        <v>1969</v>
      </c>
      <c r="D2" t="s">
        <v>1970</v>
      </c>
      <c r="E2" t="s">
        <v>1971</v>
      </c>
      <c r="F2" t="s">
        <v>1972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59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59"/>
    <col min="2" max="2" width="95" style="159" customWidth="1"/>
  </cols>
  <sheetData>
    <row r="1" spans="1:2" ht="11.25" customHeight="1" x14ac:dyDescent="0.25">
      <c r="A1" s="154" t="s">
        <v>795</v>
      </c>
      <c r="B1" s="154" t="s">
        <v>44</v>
      </c>
    </row>
    <row r="2" spans="1:2" ht="11.25" customHeight="1" x14ac:dyDescent="0.25">
      <c r="A2" s="154" t="s">
        <v>806</v>
      </c>
      <c r="B2" s="50" t="s">
        <v>1973</v>
      </c>
    </row>
    <row r="3" spans="1:2" ht="11.25" customHeight="1" x14ac:dyDescent="0.25">
      <c r="B3" s="50" t="s">
        <v>1974</v>
      </c>
    </row>
    <row r="4" spans="1:2" ht="11.25" customHeight="1" x14ac:dyDescent="0.25">
      <c r="B4" s="50" t="s">
        <v>1975</v>
      </c>
    </row>
    <row r="5" spans="1:2" ht="11.25" customHeight="1" x14ac:dyDescent="0.25">
      <c r="B5" s="50" t="s">
        <v>1976</v>
      </c>
    </row>
    <row r="6" spans="1:2" ht="11.25" customHeight="1" x14ac:dyDescent="0.25">
      <c r="B6" s="50" t="s">
        <v>1977</v>
      </c>
    </row>
    <row r="7" spans="1:2" ht="11.25" customHeight="1" x14ac:dyDescent="0.25">
      <c r="B7" s="50" t="s">
        <v>45</v>
      </c>
    </row>
    <row r="8" spans="1:2" ht="11.25" customHeight="1" x14ac:dyDescent="0.25">
      <c r="B8" s="50" t="s">
        <v>1978</v>
      </c>
    </row>
    <row r="9" spans="1:2" ht="11.25" customHeight="1" x14ac:dyDescent="0.25">
      <c r="B9" s="50" t="s">
        <v>1979</v>
      </c>
    </row>
    <row r="10" spans="1:2" ht="11.25" customHeight="1" x14ac:dyDescent="0.25">
      <c r="B10" s="50" t="s">
        <v>1980</v>
      </c>
    </row>
    <row r="11" spans="1:2" ht="11.25" customHeight="1" x14ac:dyDescent="0.25">
      <c r="B11" s="50" t="s">
        <v>1981</v>
      </c>
    </row>
    <row r="12" spans="1:2" ht="11.25" customHeight="1" x14ac:dyDescent="0.25">
      <c r="B12" s="50" t="s">
        <v>1982</v>
      </c>
    </row>
    <row r="13" spans="1:2" ht="11.25" customHeight="1" x14ac:dyDescent="0.25">
      <c r="B13" s="50" t="s">
        <v>1983</v>
      </c>
    </row>
    <row r="14" spans="1:2" ht="11.25" customHeight="1" x14ac:dyDescent="0.25">
      <c r="B14" s="50" t="s">
        <v>1984</v>
      </c>
    </row>
    <row r="15" spans="1:2" ht="11.25" customHeight="1" x14ac:dyDescent="0.25">
      <c r="B15" s="50" t="s">
        <v>1985</v>
      </c>
    </row>
    <row r="16" spans="1:2" ht="11.25" customHeight="1" x14ac:dyDescent="0.25">
      <c r="B16" s="50" t="s">
        <v>1986</v>
      </c>
    </row>
    <row r="17" spans="2:2" ht="11.25" customHeight="1" x14ac:dyDescent="0.25">
      <c r="B17" s="50" t="s">
        <v>1987</v>
      </c>
    </row>
    <row r="18" spans="2:2" ht="11.25" customHeight="1" x14ac:dyDescent="0.25">
      <c r="B18" s="50" t="s">
        <v>1988</v>
      </c>
    </row>
    <row r="19" spans="2:2" ht="11.25" customHeight="1" x14ac:dyDescent="0.25">
      <c r="B19" s="50" t="s">
        <v>1989</v>
      </c>
    </row>
    <row r="20" spans="2:2" ht="11.25" customHeight="1" x14ac:dyDescent="0.25">
      <c r="B20" s="50" t="s">
        <v>1990</v>
      </c>
    </row>
    <row r="21" spans="2:2" ht="11.25" customHeight="1" x14ac:dyDescent="0.25">
      <c r="B21" s="50" t="s">
        <v>1991</v>
      </c>
    </row>
    <row r="22" spans="2:2" ht="11.25" customHeight="1" x14ac:dyDescent="0.25">
      <c r="B22" s="50" t="s">
        <v>1992</v>
      </c>
    </row>
    <row r="23" spans="2:2" ht="11.25" customHeight="1" x14ac:dyDescent="0.25">
      <c r="B23" s="50" t="s">
        <v>1993</v>
      </c>
    </row>
    <row r="24" spans="2:2" ht="11.25" customHeight="1" x14ac:dyDescent="0.25">
      <c r="B24" s="50" t="s">
        <v>1994</v>
      </c>
    </row>
    <row r="25" spans="2:2" ht="11.25" customHeight="1" x14ac:dyDescent="0.25">
      <c r="B25" s="50" t="s">
        <v>1995</v>
      </c>
    </row>
    <row r="26" spans="2:2" ht="11.25" customHeight="1" x14ac:dyDescent="0.25">
      <c r="B26" s="50" t="s">
        <v>1996</v>
      </c>
    </row>
    <row r="27" spans="2:2" ht="11.25" customHeight="1" x14ac:dyDescent="0.25">
      <c r="B27" s="50" t="s">
        <v>1997</v>
      </c>
    </row>
    <row r="28" spans="2:2" ht="11.25" customHeight="1" x14ac:dyDescent="0.25">
      <c r="B28" s="50" t="s">
        <v>1998</v>
      </c>
    </row>
    <row r="29" spans="2:2" ht="11.25" customHeight="1" x14ac:dyDescent="0.25">
      <c r="B29" s="50" t="s">
        <v>1999</v>
      </c>
    </row>
    <row r="30" spans="2:2" ht="11.25" customHeight="1" x14ac:dyDescent="0.25">
      <c r="B30" s="50" t="s">
        <v>2000</v>
      </c>
    </row>
    <row r="31" spans="2:2" ht="11.25" customHeight="1" x14ac:dyDescent="0.25">
      <c r="B31" s="50" t="s">
        <v>2001</v>
      </c>
    </row>
    <row r="32" spans="2:2" ht="11.25" customHeight="1" x14ac:dyDescent="0.25">
      <c r="B32" s="50" t="s">
        <v>2002</v>
      </c>
    </row>
    <row r="33" spans="2:2" ht="11.25" customHeight="1" x14ac:dyDescent="0.25">
      <c r="B33" s="50" t="s">
        <v>2003</v>
      </c>
    </row>
    <row r="34" spans="2:2" ht="11.25" customHeight="1" x14ac:dyDescent="0.25">
      <c r="B34" s="50" t="s">
        <v>2004</v>
      </c>
    </row>
    <row r="35" spans="2:2" ht="11.25" customHeight="1" x14ac:dyDescent="0.25">
      <c r="B35" s="50" t="s">
        <v>2005</v>
      </c>
    </row>
    <row r="36" spans="2:2" ht="11.25" customHeight="1" x14ac:dyDescent="0.25">
      <c r="B36" s="50" t="s">
        <v>2006</v>
      </c>
    </row>
    <row r="37" spans="2:2" ht="11.25" customHeight="1" x14ac:dyDescent="0.25">
      <c r="B37" s="50" t="s">
        <v>2007</v>
      </c>
    </row>
    <row r="38" spans="2:2" ht="11.25" customHeight="1" x14ac:dyDescent="0.25">
      <c r="B38" s="50" t="s">
        <v>2008</v>
      </c>
    </row>
    <row r="39" spans="2:2" ht="11.25" customHeight="1" x14ac:dyDescent="0.25">
      <c r="B39" s="50" t="s">
        <v>2009</v>
      </c>
    </row>
    <row r="40" spans="2:2" ht="11.25" customHeight="1" x14ac:dyDescent="0.25">
      <c r="B40" s="50" t="s">
        <v>2010</v>
      </c>
    </row>
    <row r="41" spans="2:2" ht="11.25" customHeight="1" x14ac:dyDescent="0.25">
      <c r="B41" s="50" t="s">
        <v>2011</v>
      </c>
    </row>
    <row r="42" spans="2:2" ht="11.25" customHeight="1" x14ac:dyDescent="0.25">
      <c r="B42" s="50" t="s">
        <v>2012</v>
      </c>
    </row>
    <row r="43" spans="2:2" ht="11.25" customHeight="1" x14ac:dyDescent="0.25">
      <c r="B43" s="50" t="s">
        <v>2013</v>
      </c>
    </row>
    <row r="44" spans="2:2" ht="11.25" customHeight="1" x14ac:dyDescent="0.25">
      <c r="B44" s="50" t="s">
        <v>2014</v>
      </c>
    </row>
    <row r="45" spans="2:2" ht="11.25" customHeight="1" x14ac:dyDescent="0.25">
      <c r="B45" s="50" t="s">
        <v>2015</v>
      </c>
    </row>
    <row r="46" spans="2:2" ht="11.25" customHeight="1" x14ac:dyDescent="0.25">
      <c r="B46" s="50" t="s">
        <v>2016</v>
      </c>
    </row>
    <row r="47" spans="2:2" ht="11.25" customHeight="1" x14ac:dyDescent="0.25">
      <c r="B47" s="50" t="s">
        <v>2017</v>
      </c>
    </row>
    <row r="48" spans="2:2" ht="11.25" customHeight="1" x14ac:dyDescent="0.25">
      <c r="B48" s="50" t="s">
        <v>2018</v>
      </c>
    </row>
    <row r="49" spans="2:2" ht="11.25" customHeight="1" x14ac:dyDescent="0.25">
      <c r="B49" s="50" t="s">
        <v>2019</v>
      </c>
    </row>
    <row r="50" spans="2:2" ht="11.25" customHeight="1" x14ac:dyDescent="0.25">
      <c r="B50" s="50" t="s">
        <v>2020</v>
      </c>
    </row>
    <row r="51" spans="2:2" ht="11.25" customHeight="1" x14ac:dyDescent="0.25">
      <c r="B51" s="50" t="s">
        <v>2021</v>
      </c>
    </row>
    <row r="52" spans="2:2" ht="11.25" customHeight="1" x14ac:dyDescent="0.25">
      <c r="B52" s="50" t="s">
        <v>2022</v>
      </c>
    </row>
    <row r="53" spans="2:2" ht="11.25" customHeight="1" x14ac:dyDescent="0.25">
      <c r="B53" s="50" t="s">
        <v>2023</v>
      </c>
    </row>
    <row r="54" spans="2:2" ht="11.25" customHeight="1" x14ac:dyDescent="0.25">
      <c r="B54" s="50" t="s">
        <v>2024</v>
      </c>
    </row>
    <row r="55" spans="2:2" ht="11.25" customHeight="1" x14ac:dyDescent="0.25">
      <c r="B55" s="50" t="s">
        <v>2025</v>
      </c>
    </row>
    <row r="56" spans="2:2" ht="11.25" customHeight="1" x14ac:dyDescent="0.25">
      <c r="B56" s="50" t="s">
        <v>2026</v>
      </c>
    </row>
    <row r="57" spans="2:2" ht="11.25" customHeight="1" x14ac:dyDescent="0.25">
      <c r="B57" s="50" t="s">
        <v>2027</v>
      </c>
    </row>
    <row r="58" spans="2:2" ht="11.25" customHeight="1" x14ac:dyDescent="0.25">
      <c r="B58" s="50" t="s">
        <v>2028</v>
      </c>
    </row>
    <row r="59" spans="2:2" ht="11.25" customHeight="1" x14ac:dyDescent="0.25">
      <c r="B59" s="50" t="s">
        <v>2029</v>
      </c>
    </row>
    <row r="60" spans="2:2" ht="11.25" customHeight="1" x14ac:dyDescent="0.25">
      <c r="B60" s="50" t="s">
        <v>2030</v>
      </c>
    </row>
    <row r="61" spans="2:2" ht="11.25" customHeight="1" x14ac:dyDescent="0.25">
      <c r="B61" s="50" t="s">
        <v>2031</v>
      </c>
    </row>
    <row r="62" spans="2:2" ht="11.25" customHeight="1" x14ac:dyDescent="0.25">
      <c r="B62" s="50" t="s">
        <v>2032</v>
      </c>
    </row>
    <row r="63" spans="2:2" ht="11.25" customHeight="1" x14ac:dyDescent="0.25">
      <c r="B63" s="50" t="s">
        <v>2033</v>
      </c>
    </row>
    <row r="64" spans="2:2" ht="11.25" customHeight="1" x14ac:dyDescent="0.25">
      <c r="B64" s="50" t="s">
        <v>2034</v>
      </c>
    </row>
    <row r="65" spans="2:2" ht="11.25" customHeight="1" x14ac:dyDescent="0.25">
      <c r="B65" s="50" t="s">
        <v>2035</v>
      </c>
    </row>
    <row r="66" spans="2:2" ht="11.25" customHeight="1" x14ac:dyDescent="0.25">
      <c r="B66" s="50" t="s">
        <v>2036</v>
      </c>
    </row>
    <row r="67" spans="2:2" ht="11.25" customHeight="1" x14ac:dyDescent="0.25">
      <c r="B67" s="50" t="s">
        <v>2037</v>
      </c>
    </row>
    <row r="68" spans="2:2" ht="11.25" customHeight="1" x14ac:dyDescent="0.25">
      <c r="B68" s="50" t="s">
        <v>2038</v>
      </c>
    </row>
    <row r="69" spans="2:2" ht="11.25" customHeight="1" x14ac:dyDescent="0.25">
      <c r="B69" s="50" t="s">
        <v>2039</v>
      </c>
    </row>
    <row r="70" spans="2:2" ht="11.25" customHeight="1" x14ac:dyDescent="0.25">
      <c r="B70" s="50" t="s">
        <v>2040</v>
      </c>
    </row>
    <row r="71" spans="2:2" ht="11.25" customHeight="1" x14ac:dyDescent="0.25">
      <c r="B71" s="50" t="s">
        <v>2041</v>
      </c>
    </row>
    <row r="72" spans="2:2" ht="11.25" customHeight="1" x14ac:dyDescent="0.25">
      <c r="B72" s="50" t="s">
        <v>2042</v>
      </c>
    </row>
    <row r="73" spans="2:2" ht="11.25" customHeight="1" x14ac:dyDescent="0.25">
      <c r="B73" s="50" t="s">
        <v>2043</v>
      </c>
    </row>
    <row r="74" spans="2:2" ht="11.25" customHeight="1" x14ac:dyDescent="0.25">
      <c r="B74" s="50" t="s">
        <v>2044</v>
      </c>
    </row>
    <row r="75" spans="2:2" ht="11.25" customHeight="1" x14ac:dyDescent="0.25">
      <c r="B75" s="50" t="s">
        <v>2045</v>
      </c>
    </row>
    <row r="76" spans="2:2" ht="11.25" customHeight="1" x14ac:dyDescent="0.25">
      <c r="B76" s="50" t="s">
        <v>2046</v>
      </c>
    </row>
    <row r="77" spans="2:2" ht="11.25" customHeight="1" x14ac:dyDescent="0.25">
      <c r="B77" s="50" t="s">
        <v>2047</v>
      </c>
    </row>
    <row r="78" spans="2:2" ht="11.25" customHeight="1" x14ac:dyDescent="0.25">
      <c r="B78" s="50" t="s">
        <v>2048</v>
      </c>
    </row>
    <row r="79" spans="2:2" ht="11.25" customHeight="1" x14ac:dyDescent="0.25">
      <c r="B79" s="50" t="s">
        <v>2049</v>
      </c>
    </row>
    <row r="80" spans="2:2" ht="11.25" customHeight="1" x14ac:dyDescent="0.25">
      <c r="B80" s="50" t="s">
        <v>2050</v>
      </c>
    </row>
    <row r="81" spans="2:2" ht="11.25" customHeight="1" x14ac:dyDescent="0.25">
      <c r="B81" s="50" t="s">
        <v>2051</v>
      </c>
    </row>
    <row r="82" spans="2:2" ht="11.25" customHeight="1" x14ac:dyDescent="0.25">
      <c r="B82" s="50" t="s">
        <v>2052</v>
      </c>
    </row>
    <row r="83" spans="2:2" ht="11.25" customHeight="1" x14ac:dyDescent="0.25">
      <c r="B83" s="50" t="s">
        <v>2053</v>
      </c>
    </row>
    <row r="84" spans="2:2" ht="11.25" customHeight="1" x14ac:dyDescent="0.25">
      <c r="B84" s="50" t="s">
        <v>2054</v>
      </c>
    </row>
    <row r="85" spans="2:2" ht="11.25" customHeight="1" x14ac:dyDescent="0.25">
      <c r="B85" s="50" t="s">
        <v>2055</v>
      </c>
    </row>
    <row r="86" spans="2:2" ht="11.25" customHeight="1" x14ac:dyDescent="0.25">
      <c r="B86" s="50" t="s">
        <v>2056</v>
      </c>
    </row>
    <row r="87" spans="2:2" ht="11.25" customHeight="1" x14ac:dyDescent="0.25">
      <c r="B87" s="50" t="s">
        <v>2057</v>
      </c>
    </row>
    <row r="88" spans="2:2" ht="11.25" customHeight="1" x14ac:dyDescent="0.25">
      <c r="B88" s="50" t="s">
        <v>2058</v>
      </c>
    </row>
    <row r="89" spans="2:2" ht="11.25" customHeight="1" x14ac:dyDescent="0.25">
      <c r="B89" s="50" t="s">
        <v>2059</v>
      </c>
    </row>
    <row r="90" spans="2:2" ht="11.25" customHeight="1" x14ac:dyDescent="0.25">
      <c r="B90" s="50" t="s">
        <v>2060</v>
      </c>
    </row>
    <row r="91" spans="2:2" ht="11.25" customHeight="1" x14ac:dyDescent="0.25">
      <c r="B91" s="50" t="s">
        <v>2061</v>
      </c>
    </row>
    <row r="92" spans="2:2" ht="11.25" customHeight="1" x14ac:dyDescent="0.25">
      <c r="B92" s="50" t="s">
        <v>2062</v>
      </c>
    </row>
    <row r="93" spans="2:2" ht="11.25" customHeight="1" x14ac:dyDescent="0.25">
      <c r="B93" s="50" t="s">
        <v>2063</v>
      </c>
    </row>
    <row r="94" spans="2:2" ht="11.25" customHeight="1" x14ac:dyDescent="0.25">
      <c r="B94" s="50" t="s">
        <v>2064</v>
      </c>
    </row>
    <row r="95" spans="2:2" ht="11.25" customHeight="1" x14ac:dyDescent="0.25">
      <c r="B95" s="50" t="s">
        <v>2065</v>
      </c>
    </row>
    <row r="96" spans="2:2" ht="11.25" customHeight="1" x14ac:dyDescent="0.25">
      <c r="B96" s="50" t="s">
        <v>2066</v>
      </c>
    </row>
    <row r="97" spans="2:2" ht="11.25" customHeight="1" x14ac:dyDescent="0.25">
      <c r="B97" s="50" t="s">
        <v>2067</v>
      </c>
    </row>
    <row r="98" spans="2:2" ht="11.25" customHeight="1" x14ac:dyDescent="0.25">
      <c r="B98" s="50" t="s">
        <v>2068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" customHeight="1" x14ac:dyDescent="0.25"/>
  <cols>
    <col min="1" max="1" width="9.140625" style="159"/>
  </cols>
  <sheetData>
    <row r="1" spans="1:3" ht="11.25" customHeight="1" x14ac:dyDescent="0.25">
      <c r="A1" s="55" t="s">
        <v>2069</v>
      </c>
      <c r="B1" t="s">
        <v>2070</v>
      </c>
      <c r="C1" t="s">
        <v>2071</v>
      </c>
    </row>
    <row r="2" spans="1:3" ht="10.5" customHeight="1" x14ac:dyDescent="0.25">
      <c r="A2" s="154" t="s">
        <v>119</v>
      </c>
      <c r="B2" t="s">
        <v>116</v>
      </c>
      <c r="C2" t="s">
        <v>120</v>
      </c>
    </row>
    <row r="3" spans="1:3" ht="10.5" customHeight="1" x14ac:dyDescent="0.25">
      <c r="A3" s="159" t="s">
        <v>112</v>
      </c>
      <c r="B3" t="s">
        <v>116</v>
      </c>
      <c r="C3" t="s">
        <v>114</v>
      </c>
    </row>
    <row r="4" spans="1:3" ht="10.5" customHeight="1" x14ac:dyDescent="0.25">
      <c r="A4" s="159" t="s">
        <v>121</v>
      </c>
      <c r="B4" t="s">
        <v>116</v>
      </c>
      <c r="C4" t="s">
        <v>122</v>
      </c>
    </row>
    <row r="5" spans="1:3" ht="10.5" customHeight="1" x14ac:dyDescent="0.25">
      <c r="A5" s="159" t="s">
        <v>123</v>
      </c>
      <c r="B5" t="s">
        <v>125</v>
      </c>
      <c r="C5" t="s">
        <v>124</v>
      </c>
    </row>
    <row r="6" spans="1:3" ht="10.5" customHeight="1" x14ac:dyDescent="0.25">
      <c r="A6" s="159" t="s">
        <v>117</v>
      </c>
      <c r="B6" t="s">
        <v>116</v>
      </c>
      <c r="C6" t="s">
        <v>118</v>
      </c>
    </row>
    <row r="7" spans="1:3" ht="10.5" customHeight="1" x14ac:dyDescent="0.25">
      <c r="A7" s="159" t="s">
        <v>132</v>
      </c>
      <c r="B7" t="s">
        <v>116</v>
      </c>
      <c r="C7" t="s">
        <v>133</v>
      </c>
    </row>
    <row r="8" spans="1:3" ht="10.5" customHeight="1" x14ac:dyDescent="0.25">
      <c r="A8" s="159" t="s">
        <v>130</v>
      </c>
      <c r="B8" t="s">
        <v>116</v>
      </c>
      <c r="C8" t="s">
        <v>131</v>
      </c>
    </row>
    <row r="9" spans="1:3" ht="10.5" customHeight="1" x14ac:dyDescent="0.25">
      <c r="A9" s="159" t="s">
        <v>126</v>
      </c>
      <c r="B9" t="s">
        <v>116</v>
      </c>
      <c r="C9" t="s">
        <v>127</v>
      </c>
    </row>
    <row r="10" spans="1:3" ht="10.5" customHeight="1" x14ac:dyDescent="0.25">
      <c r="A10" s="159" t="s">
        <v>128</v>
      </c>
      <c r="B10" t="s">
        <v>116</v>
      </c>
      <c r="C10" t="s">
        <v>129</v>
      </c>
    </row>
    <row r="11" spans="1:3" ht="10.5" customHeight="1" x14ac:dyDescent="0.25">
      <c r="A11" s="159" t="s">
        <v>138</v>
      </c>
      <c r="B11" t="s">
        <v>116</v>
      </c>
      <c r="C11" t="s">
        <v>139</v>
      </c>
    </row>
    <row r="12" spans="1:3" ht="10.5" customHeight="1" x14ac:dyDescent="0.25">
      <c r="A12" s="159" t="s">
        <v>134</v>
      </c>
      <c r="B12" t="s">
        <v>125</v>
      </c>
      <c r="C12" t="s">
        <v>135</v>
      </c>
    </row>
    <row r="13" spans="1:3" ht="10.5" customHeight="1" x14ac:dyDescent="0.25">
      <c r="A13" s="159" t="s">
        <v>136</v>
      </c>
      <c r="B13" t="s">
        <v>116</v>
      </c>
      <c r="C13" t="s">
        <v>137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1" zoomScale="83" workbookViewId="0">
      <pane ySplit="4" topLeftCell="A5" activePane="bottomLeft" state="frozen"/>
      <selection pane="bottomLeft"/>
    </sheetView>
  </sheetViews>
  <sheetFormatPr defaultRowHeight="10.5" customHeight="1" x14ac:dyDescent="0.25"/>
  <cols>
    <col min="1" max="3" width="9.140625" style="159" hidden="1"/>
    <col min="4" max="4" width="2.7109375" style="159" customWidth="1"/>
    <col min="5" max="5" width="19.7109375" style="159" customWidth="1"/>
    <col min="6" max="6" width="22.7109375" style="159" customWidth="1"/>
    <col min="7" max="7" width="0.140625" style="159" customWidth="1"/>
    <col min="8" max="8" width="74.7109375" style="159" customWidth="1"/>
    <col min="9" max="9" width="1.7109375" style="159" customWidth="1"/>
    <col min="10" max="13" width="2.7109375" style="159" hidden="1" customWidth="1"/>
    <col min="14" max="14" width="12.7109375" style="159" hidden="1" customWidth="1"/>
    <col min="15" max="15" width="2.7109375" style="159" hidden="1" customWidth="1"/>
    <col min="16" max="16" width="12.7109375" style="159" hidden="1" customWidth="1"/>
    <col min="17" max="17" width="2.7109375" style="159" hidden="1" customWidth="1"/>
    <col min="18" max="18" width="1.7109375" style="159" customWidth="1"/>
    <col min="19" max="19" width="54.7109375" style="159" customWidth="1"/>
    <col min="20" max="21" width="1.7109375" style="159" customWidth="1"/>
    <col min="22" max="22" width="14.7109375" style="159" hidden="1" customWidth="1"/>
  </cols>
  <sheetData>
    <row r="1" spans="1:22" ht="11.25" hidden="1" customHeight="1" x14ac:dyDescent="0.25">
      <c r="A1" s="10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80" t="s">
        <v>15</v>
      </c>
      <c r="F4" s="180"/>
      <c r="G4" s="180"/>
      <c r="H4" s="180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7" t="s">
        <v>17</v>
      </c>
      <c r="F6" s="177"/>
      <c r="G6" s="48"/>
      <c r="H6" s="37" t="s">
        <v>18</v>
      </c>
      <c r="I6" s="36"/>
      <c r="J6" s="8"/>
      <c r="K6" s="8"/>
      <c r="L6" s="8"/>
      <c r="M6" s="8"/>
      <c r="N6" s="101"/>
      <c r="O6" s="31"/>
      <c r="P6" s="38" t="s">
        <v>19</v>
      </c>
      <c r="S6" s="75" t="s">
        <v>20</v>
      </c>
      <c r="V6" s="106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1"/>
      <c r="O7" s="8"/>
      <c r="P7" s="39"/>
      <c r="S7" s="81"/>
      <c r="V7" s="103"/>
    </row>
    <row r="8" spans="1:22" ht="18" customHeight="1" x14ac:dyDescent="0.25">
      <c r="A8" s="29"/>
      <c r="B8" s="58"/>
      <c r="C8" s="58"/>
      <c r="D8" s="58"/>
      <c r="E8" s="142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1"/>
      <c r="O8" s="58"/>
      <c r="P8" s="31"/>
      <c r="S8" s="75" t="s">
        <v>23</v>
      </c>
      <c r="V8" s="103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1"/>
      <c r="O9" s="58"/>
      <c r="P9" s="31"/>
      <c r="S9" s="81"/>
      <c r="V9" s="103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1"/>
      <c r="O10" s="58"/>
      <c r="P10" s="74"/>
      <c r="S10" s="185" t="s">
        <v>24</v>
      </c>
      <c r="V10" s="103"/>
    </row>
    <row r="11" spans="1:22" ht="18" customHeight="1" x14ac:dyDescent="0.25">
      <c r="A11" s="29"/>
      <c r="B11" s="8"/>
      <c r="C11" s="8"/>
      <c r="D11" s="31"/>
      <c r="E11" s="177" t="s">
        <v>25</v>
      </c>
      <c r="F11" s="177"/>
      <c r="G11" s="31"/>
      <c r="H11" s="98" t="s">
        <v>26</v>
      </c>
      <c r="I11" s="36"/>
      <c r="J11" s="8"/>
      <c r="K11" s="8"/>
      <c r="L11" s="8"/>
      <c r="M11" s="8"/>
      <c r="N11" s="101"/>
      <c r="O11" s="31"/>
      <c r="P11" s="38" t="s">
        <v>19</v>
      </c>
      <c r="S11" s="186"/>
      <c r="V11" s="106" t="s">
        <v>27</v>
      </c>
    </row>
    <row r="12" spans="1:22" ht="18" customHeight="1" x14ac:dyDescent="0.25">
      <c r="A12" s="29"/>
      <c r="B12" s="8"/>
      <c r="C12" s="8"/>
      <c r="D12" s="31"/>
      <c r="E12" s="177" t="s">
        <v>28</v>
      </c>
      <c r="F12" s="177"/>
      <c r="G12" s="31"/>
      <c r="H12" s="59" t="s">
        <v>25</v>
      </c>
      <c r="I12" s="36"/>
      <c r="J12" s="8"/>
      <c r="K12" s="8"/>
      <c r="L12" s="8"/>
      <c r="M12" s="8"/>
      <c r="N12" s="101"/>
      <c r="O12" s="31"/>
      <c r="P12" s="38" t="s">
        <v>19</v>
      </c>
      <c r="S12" s="186"/>
      <c r="V12" s="104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1"/>
      <c r="O13" s="58"/>
      <c r="P13" s="39"/>
      <c r="S13" s="187"/>
      <c r="V13" s="103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1"/>
      <c r="O14" s="8"/>
      <c r="P14" s="31"/>
      <c r="S14" s="81"/>
      <c r="V14" s="103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1"/>
      <c r="O15" s="58"/>
      <c r="P15" s="74"/>
      <c r="S15" s="182" t="s">
        <v>30</v>
      </c>
      <c r="V15" s="103"/>
    </row>
    <row r="16" spans="1:22" ht="11.25" hidden="1" customHeight="1" x14ac:dyDescent="0.25">
      <c r="A16" s="8"/>
      <c r="B16" s="8"/>
      <c r="C16" s="8"/>
      <c r="D16" s="31"/>
      <c r="E16" s="181" t="s">
        <v>31</v>
      </c>
      <c r="F16" s="181"/>
      <c r="G16" s="49"/>
      <c r="H16" s="41"/>
      <c r="I16" s="36"/>
      <c r="J16" s="8"/>
      <c r="K16" s="8"/>
      <c r="L16" s="8"/>
      <c r="M16" s="8"/>
      <c r="N16" s="101"/>
      <c r="O16" s="31"/>
      <c r="P16" s="39"/>
      <c r="S16" s="183"/>
      <c r="V16" s="103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1"/>
      <c r="O17" s="8"/>
      <c r="P17" s="39"/>
      <c r="S17" s="183"/>
      <c r="V17" s="103"/>
    </row>
    <row r="18" spans="1:22" ht="39" customHeight="1" x14ac:dyDescent="0.25">
      <c r="A18" s="40"/>
      <c r="B18" s="8"/>
      <c r="C18" s="8"/>
      <c r="D18" s="31"/>
      <c r="E18" s="177" t="s">
        <v>32</v>
      </c>
      <c r="F18" s="177"/>
      <c r="G18" s="48"/>
      <c r="H18" s="37" t="s">
        <v>33</v>
      </c>
      <c r="I18" s="36"/>
      <c r="J18" s="8"/>
      <c r="K18" s="8"/>
      <c r="L18" s="8"/>
      <c r="M18" s="8"/>
      <c r="N18" s="101"/>
      <c r="O18" s="31"/>
      <c r="P18" s="38" t="s">
        <v>19</v>
      </c>
      <c r="S18" s="183"/>
      <c r="V18" s="106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1"/>
      <c r="O19" s="8"/>
      <c r="P19" s="39"/>
      <c r="S19" s="183"/>
      <c r="V19" s="103"/>
    </row>
    <row r="20" spans="1:22" ht="18" customHeight="1" x14ac:dyDescent="0.25">
      <c r="A20" s="8"/>
      <c r="B20" s="8"/>
      <c r="C20" s="8"/>
      <c r="D20" s="31"/>
      <c r="E20" s="177" t="s">
        <v>35</v>
      </c>
      <c r="F20" s="177"/>
      <c r="G20" s="31"/>
      <c r="H20" s="51" t="s">
        <v>36</v>
      </c>
      <c r="I20" s="36"/>
      <c r="J20" s="8"/>
      <c r="K20" s="8"/>
      <c r="L20" s="8"/>
      <c r="M20" s="8"/>
      <c r="N20" s="101"/>
      <c r="O20" s="31"/>
      <c r="P20" s="38" t="s">
        <v>19</v>
      </c>
      <c r="S20" s="183"/>
      <c r="V20" s="106" t="s">
        <v>37</v>
      </c>
    </row>
    <row r="21" spans="1:22" ht="18" customHeight="1" x14ac:dyDescent="0.25">
      <c r="A21" s="8"/>
      <c r="B21" s="8"/>
      <c r="C21" s="8"/>
      <c r="D21" s="31"/>
      <c r="E21" s="177" t="s">
        <v>38</v>
      </c>
      <c r="F21" s="177"/>
      <c r="G21" s="31"/>
      <c r="H21" s="51" t="s">
        <v>39</v>
      </c>
      <c r="I21" s="36"/>
      <c r="J21" s="8"/>
      <c r="K21" s="8"/>
      <c r="L21" s="8"/>
      <c r="M21" s="8"/>
      <c r="N21" s="101"/>
      <c r="O21" s="31"/>
      <c r="P21" s="38" t="s">
        <v>19</v>
      </c>
      <c r="S21" s="183"/>
      <c r="V21" s="106" t="s">
        <v>40</v>
      </c>
    </row>
    <row r="22" spans="1:22" ht="18" customHeight="1" x14ac:dyDescent="0.25">
      <c r="A22" s="8"/>
      <c r="B22" s="8"/>
      <c r="C22" s="8"/>
      <c r="D22" s="31"/>
      <c r="E22" s="177" t="s">
        <v>41</v>
      </c>
      <c r="F22" s="177"/>
      <c r="G22" s="31"/>
      <c r="H22" s="51" t="s">
        <v>42</v>
      </c>
      <c r="I22" s="36"/>
      <c r="J22" s="8"/>
      <c r="K22" s="8"/>
      <c r="L22" s="8"/>
      <c r="M22" s="8"/>
      <c r="N22" s="101"/>
      <c r="O22" s="31"/>
      <c r="P22" s="38" t="s">
        <v>19</v>
      </c>
      <c r="S22" s="183"/>
      <c r="V22" s="106" t="s">
        <v>43</v>
      </c>
    </row>
    <row r="23" spans="1:22" ht="24" customHeight="1" x14ac:dyDescent="0.25">
      <c r="A23" s="8"/>
      <c r="B23" s="8"/>
      <c r="C23" s="8"/>
      <c r="D23" s="31"/>
      <c r="E23" s="177" t="s">
        <v>44</v>
      </c>
      <c r="F23" s="177"/>
      <c r="G23" s="31"/>
      <c r="H23" s="52" t="s">
        <v>45</v>
      </c>
      <c r="I23" s="36"/>
      <c r="J23" s="8"/>
      <c r="K23" s="8"/>
      <c r="L23" s="8"/>
      <c r="M23" s="8"/>
      <c r="N23" s="101"/>
      <c r="O23" s="31"/>
      <c r="P23" s="38" t="s">
        <v>19</v>
      </c>
      <c r="S23" s="183"/>
      <c r="V23" s="105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1"/>
      <c r="O24" s="58"/>
      <c r="P24" s="39"/>
      <c r="S24" s="183"/>
      <c r="V24" s="103"/>
    </row>
    <row r="25" spans="1:22" ht="24" customHeight="1" x14ac:dyDescent="0.25">
      <c r="A25" s="58"/>
      <c r="B25" s="58"/>
      <c r="C25" s="58"/>
      <c r="D25" s="31"/>
      <c r="E25" s="177" t="s">
        <v>47</v>
      </c>
      <c r="F25" s="177"/>
      <c r="G25" s="31"/>
      <c r="H25" s="56" t="s">
        <v>48</v>
      </c>
      <c r="I25" s="36"/>
      <c r="J25" s="58"/>
      <c r="K25" s="58"/>
      <c r="L25" s="58"/>
      <c r="M25" s="58"/>
      <c r="N25" s="101"/>
      <c r="O25" s="31"/>
      <c r="P25" s="83" t="s">
        <v>19</v>
      </c>
      <c r="S25" s="183"/>
      <c r="V25" s="106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1"/>
      <c r="O26" s="8"/>
      <c r="P26" s="31"/>
      <c r="S26" s="183"/>
      <c r="V26" s="103"/>
    </row>
    <row r="27" spans="1:22" ht="18" customHeight="1" x14ac:dyDescent="0.25">
      <c r="A27" s="58"/>
      <c r="B27" s="58"/>
      <c r="C27" s="58"/>
      <c r="D27" s="31"/>
      <c r="E27" s="177" t="s">
        <v>50</v>
      </c>
      <c r="F27" s="177"/>
      <c r="G27" s="31"/>
      <c r="H27" s="52" t="s">
        <v>51</v>
      </c>
      <c r="I27" s="36"/>
      <c r="J27" s="58"/>
      <c r="K27" s="58"/>
      <c r="L27" s="58"/>
      <c r="M27" s="58"/>
      <c r="N27" s="101"/>
      <c r="O27" s="31"/>
      <c r="P27" s="83" t="s">
        <v>19</v>
      </c>
      <c r="S27" s="183"/>
      <c r="V27" s="104" t="s">
        <v>52</v>
      </c>
    </row>
    <row r="28" spans="1:22" ht="10.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1"/>
      <c r="O28" s="58"/>
      <c r="P28" s="31"/>
      <c r="S28" s="183"/>
      <c r="V28" s="103"/>
    </row>
    <row r="29" spans="1:22" ht="10.5" hidden="1" customHeight="1" x14ac:dyDescent="0.25">
      <c r="A29" s="58"/>
      <c r="B29" s="58"/>
      <c r="C29" s="58"/>
      <c r="D29" s="31"/>
      <c r="E29" s="177" t="s">
        <v>53</v>
      </c>
      <c r="F29" s="177"/>
      <c r="G29" s="31"/>
      <c r="H29" s="56"/>
      <c r="I29" s="36"/>
      <c r="J29" s="58"/>
      <c r="K29" s="58"/>
      <c r="L29" s="58"/>
      <c r="M29" s="58"/>
      <c r="N29" s="101"/>
      <c r="O29" s="31"/>
      <c r="P29" s="83" t="str">
        <f>IF(H27="По обособленному подразделению","MANDATORY","OPTIONAL")</f>
        <v>OPTIONAL</v>
      </c>
      <c r="S29" s="183"/>
      <c r="V29" s="104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1"/>
      <c r="O30" s="31"/>
      <c r="P30" s="31"/>
      <c r="S30" s="184"/>
      <c r="V30" s="103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1"/>
      <c r="O31" s="58"/>
      <c r="P31" s="58"/>
      <c r="S31" s="81"/>
      <c r="V31" s="103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1"/>
      <c r="O32" s="8"/>
      <c r="P32" s="8"/>
      <c r="S32" s="81"/>
      <c r="V32" s="103"/>
    </row>
    <row r="33" spans="1:22" ht="24" customHeight="1" x14ac:dyDescent="0.25">
      <c r="A33" s="40"/>
      <c r="B33" s="40"/>
      <c r="C33" s="58"/>
      <c r="D33" s="43"/>
      <c r="E33" s="177" t="s">
        <v>55</v>
      </c>
      <c r="F33" s="177"/>
      <c r="G33" s="31"/>
      <c r="H33" s="80" t="s">
        <v>56</v>
      </c>
      <c r="I33" s="58"/>
      <c r="J33" s="58"/>
      <c r="K33" s="58"/>
      <c r="L33" s="58"/>
      <c r="M33" s="58"/>
      <c r="N33" s="101"/>
      <c r="O33" s="58"/>
      <c r="P33" s="83" t="s">
        <v>19</v>
      </c>
      <c r="S33" s="78" t="s">
        <v>57</v>
      </c>
      <c r="V33" s="104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1"/>
      <c r="O34" s="58"/>
      <c r="P34" s="58"/>
      <c r="S34" s="81"/>
      <c r="V34" s="103"/>
    </row>
    <row r="35" spans="1:22" ht="24" customHeight="1" x14ac:dyDescent="0.25">
      <c r="A35" s="40"/>
      <c r="B35" s="40"/>
      <c r="C35" s="58"/>
      <c r="D35" s="43"/>
      <c r="E35" s="177" t="s">
        <v>59</v>
      </c>
      <c r="F35" s="177"/>
      <c r="G35" s="31"/>
      <c r="H35" s="80" t="s">
        <v>60</v>
      </c>
      <c r="I35" s="58"/>
      <c r="J35" s="58"/>
      <c r="K35" s="58"/>
      <c r="L35" s="58"/>
      <c r="M35" s="58"/>
      <c r="N35" s="101"/>
      <c r="O35" s="58"/>
      <c r="P35" s="83" t="s">
        <v>19</v>
      </c>
      <c r="S35" s="78" t="s">
        <v>61</v>
      </c>
      <c r="V35" s="104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1"/>
      <c r="O36" s="58"/>
      <c r="P36" s="58"/>
      <c r="S36" s="81"/>
      <c r="V36" s="103"/>
    </row>
    <row r="37" spans="1:22" ht="24.75" customHeight="1" x14ac:dyDescent="0.25">
      <c r="A37" s="40"/>
      <c r="B37" s="40"/>
      <c r="C37" s="58"/>
      <c r="D37" s="43"/>
      <c r="E37" s="177" t="s">
        <v>63</v>
      </c>
      <c r="F37" s="177"/>
      <c r="G37" s="31"/>
      <c r="H37" s="79" t="s">
        <v>64</v>
      </c>
      <c r="I37" s="58"/>
      <c r="J37" s="58"/>
      <c r="K37" s="58"/>
      <c r="L37" s="58"/>
      <c r="M37" s="58"/>
      <c r="N37" s="101"/>
      <c r="O37" s="58"/>
      <c r="P37" s="83" t="s">
        <v>19</v>
      </c>
      <c r="S37" s="81"/>
      <c r="V37" s="104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1"/>
      <c r="O38" s="58"/>
      <c r="P38" s="58"/>
      <c r="S38" s="81"/>
      <c r="V38" s="103"/>
    </row>
    <row r="39" spans="1:22" ht="24.75" customHeight="1" x14ac:dyDescent="0.25">
      <c r="A39" s="40"/>
      <c r="B39" s="40"/>
      <c r="C39" s="58"/>
      <c r="D39" s="43"/>
      <c r="E39" s="177" t="s">
        <v>66</v>
      </c>
      <c r="F39" s="177"/>
      <c r="G39" s="31"/>
      <c r="H39" s="79" t="s">
        <v>64</v>
      </c>
      <c r="I39" s="58"/>
      <c r="J39" s="58"/>
      <c r="K39" s="58"/>
      <c r="L39" s="58"/>
      <c r="M39" s="58"/>
      <c r="N39" s="101"/>
      <c r="O39" s="58"/>
      <c r="P39" s="83" t="s">
        <v>19</v>
      </c>
      <c r="S39" s="81"/>
      <c r="V39" s="104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1"/>
      <c r="O40" s="58"/>
      <c r="P40" s="58"/>
      <c r="S40" s="81"/>
      <c r="V40" s="103"/>
    </row>
    <row r="41" spans="1:22" ht="24.75" customHeight="1" x14ac:dyDescent="0.25">
      <c r="A41" s="40"/>
      <c r="B41" s="40"/>
      <c r="C41" s="58"/>
      <c r="D41" s="43"/>
      <c r="E41" s="177" t="s">
        <v>68</v>
      </c>
      <c r="F41" s="177"/>
      <c r="G41" s="31"/>
      <c r="H41" s="109" t="s">
        <v>69</v>
      </c>
      <c r="I41" s="58"/>
      <c r="J41" s="58"/>
      <c r="K41" s="58"/>
      <c r="L41" s="58"/>
      <c r="M41" s="58"/>
      <c r="N41" s="101"/>
      <c r="O41" s="58"/>
      <c r="P41" s="83" t="s">
        <v>19</v>
      </c>
      <c r="S41" s="78" t="s">
        <v>70</v>
      </c>
      <c r="V41" s="106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1"/>
      <c r="O42" s="58"/>
      <c r="P42" s="58"/>
      <c r="S42" s="81"/>
      <c r="V42" s="103"/>
    </row>
    <row r="43" spans="1:22" ht="18.75" customHeight="1" x14ac:dyDescent="0.25">
      <c r="A43" s="40"/>
      <c r="B43" s="40"/>
      <c r="C43" s="58"/>
      <c r="D43" s="43"/>
      <c r="E43" s="177" t="s">
        <v>72</v>
      </c>
      <c r="F43" s="177"/>
      <c r="G43" s="31"/>
      <c r="H43" s="79" t="s">
        <v>73</v>
      </c>
      <c r="I43" s="58"/>
      <c r="J43" s="58"/>
      <c r="K43" s="58"/>
      <c r="L43" s="58"/>
      <c r="M43" s="58"/>
      <c r="N43" s="101"/>
      <c r="O43" s="58"/>
      <c r="P43" s="83" t="s">
        <v>19</v>
      </c>
      <c r="S43" s="81"/>
      <c r="V43" s="104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1"/>
      <c r="O44" s="58"/>
      <c r="P44" s="58"/>
      <c r="S44" s="81"/>
      <c r="V44" s="103"/>
    </row>
    <row r="45" spans="1:22" ht="75" customHeight="1" x14ac:dyDescent="0.25">
      <c r="A45" s="40"/>
      <c r="B45" s="40"/>
      <c r="C45" s="8"/>
      <c r="D45" s="43"/>
      <c r="E45" s="177" t="s">
        <v>75</v>
      </c>
      <c r="F45" s="177"/>
      <c r="G45" s="31"/>
      <c r="H45" s="79" t="s">
        <v>76</v>
      </c>
      <c r="I45" s="8"/>
      <c r="J45" s="8"/>
      <c r="K45" s="8"/>
      <c r="L45" s="8"/>
      <c r="M45" s="8"/>
      <c r="N45" s="101"/>
      <c r="O45" s="8"/>
      <c r="P45" s="83" t="s">
        <v>19</v>
      </c>
      <c r="S45" s="78" t="s">
        <v>77</v>
      </c>
      <c r="V45" s="104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1"/>
      <c r="O46" s="8"/>
      <c r="P46" s="8"/>
      <c r="S46" s="81"/>
      <c r="V46" s="103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1"/>
      <c r="O47" s="58"/>
      <c r="P47" s="58"/>
      <c r="S47" s="81"/>
      <c r="V47" s="103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1"/>
      <c r="O48" s="58"/>
      <c r="P48" s="58"/>
      <c r="S48" s="81"/>
      <c r="V48" s="103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1"/>
      <c r="O49" s="58"/>
      <c r="P49" s="58"/>
      <c r="S49" s="81"/>
      <c r="V49" s="103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1"/>
      <c r="O50" s="58"/>
      <c r="P50" s="58"/>
      <c r="S50" s="81"/>
      <c r="V50" s="103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1"/>
      <c r="O51" s="58"/>
      <c r="P51" s="58"/>
      <c r="S51" s="81"/>
      <c r="V51" s="103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1"/>
      <c r="O52" s="58"/>
      <c r="P52" s="58"/>
      <c r="S52" s="81"/>
      <c r="V52" s="103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1"/>
      <c r="O53" s="58"/>
      <c r="P53" s="58"/>
      <c r="S53" s="81"/>
      <c r="V53" s="103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1"/>
      <c r="O54" s="58"/>
      <c r="P54" s="58"/>
      <c r="S54" s="81"/>
      <c r="V54" s="103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1"/>
      <c r="O55" s="8"/>
      <c r="P55" s="8"/>
      <c r="S55" s="81"/>
      <c r="V55" s="103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1"/>
      <c r="O56" s="8"/>
      <c r="P56" s="8"/>
      <c r="S56" s="81"/>
      <c r="V56" s="103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1"/>
      <c r="O57" s="8"/>
      <c r="P57" s="8"/>
      <c r="S57" s="81"/>
      <c r="V57" s="103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1"/>
      <c r="O58" s="8"/>
      <c r="P58" s="8"/>
      <c r="S58" s="81"/>
      <c r="V58" s="103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1"/>
      <c r="O59" s="8"/>
      <c r="P59" s="8"/>
      <c r="S59" s="81"/>
      <c r="V59" s="103"/>
    </row>
    <row r="60" spans="1:22" ht="15" customHeight="1" x14ac:dyDescent="0.25">
      <c r="A60" s="8"/>
      <c r="B60" s="8"/>
      <c r="C60" s="8"/>
      <c r="D60" s="8"/>
      <c r="E60" s="179" t="s">
        <v>79</v>
      </c>
      <c r="F60" s="179"/>
      <c r="G60" s="53"/>
      <c r="H60" s="53"/>
      <c r="I60" s="8"/>
      <c r="J60" s="8"/>
      <c r="K60" s="8"/>
      <c r="L60" s="8"/>
      <c r="M60" s="8"/>
      <c r="N60" s="101"/>
      <c r="O60" s="8"/>
      <c r="P60" s="8"/>
      <c r="S60" s="81"/>
      <c r="V60" s="103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1"/>
      <c r="O61" s="8"/>
      <c r="P61" s="31"/>
      <c r="S61" s="81"/>
      <c r="V61" s="103"/>
    </row>
    <row r="62" spans="1:22" ht="24" customHeight="1" x14ac:dyDescent="0.25">
      <c r="A62" s="58"/>
      <c r="B62" s="58"/>
      <c r="C62" s="58"/>
      <c r="D62" s="31"/>
      <c r="E62" s="177" t="s">
        <v>80</v>
      </c>
      <c r="F62" s="102" t="s">
        <v>81</v>
      </c>
      <c r="G62" s="31"/>
      <c r="H62" s="79" t="s">
        <v>82</v>
      </c>
      <c r="I62" s="36"/>
      <c r="J62" s="58"/>
      <c r="K62" s="58"/>
      <c r="L62" s="58"/>
      <c r="M62" s="58"/>
      <c r="N62" s="101"/>
      <c r="O62" s="31"/>
      <c r="P62" s="83" t="s">
        <v>19</v>
      </c>
      <c r="S62" s="81"/>
      <c r="V62" s="104" t="s">
        <v>83</v>
      </c>
    </row>
    <row r="63" spans="1:22" ht="24" customHeight="1" x14ac:dyDescent="0.25">
      <c r="A63" s="58"/>
      <c r="B63" s="58"/>
      <c r="C63" s="58"/>
      <c r="D63" s="31"/>
      <c r="E63" s="177"/>
      <c r="F63" s="102" t="s">
        <v>84</v>
      </c>
      <c r="G63" s="31"/>
      <c r="H63" s="79" t="s">
        <v>82</v>
      </c>
      <c r="I63" s="36"/>
      <c r="J63" s="58"/>
      <c r="K63" s="58"/>
      <c r="L63" s="58"/>
      <c r="M63" s="58"/>
      <c r="N63" s="101"/>
      <c r="O63" s="31"/>
      <c r="P63" s="83" t="s">
        <v>19</v>
      </c>
      <c r="S63" s="81"/>
      <c r="V63" s="104" t="s">
        <v>85</v>
      </c>
    </row>
    <row r="64" spans="1:22" ht="15" customHeight="1" x14ac:dyDescent="0.25">
      <c r="A64" s="58"/>
      <c r="B64" s="58"/>
      <c r="C64" s="58"/>
      <c r="D64" s="31"/>
      <c r="E64" s="177" t="s">
        <v>86</v>
      </c>
      <c r="F64" s="102" t="s">
        <v>87</v>
      </c>
      <c r="G64" s="31"/>
      <c r="H64" s="79" t="s">
        <v>88</v>
      </c>
      <c r="I64" s="36"/>
      <c r="J64" s="58"/>
      <c r="K64" s="58"/>
      <c r="L64" s="58"/>
      <c r="M64" s="58"/>
      <c r="N64" s="101"/>
      <c r="O64" s="31"/>
      <c r="P64" s="83" t="s">
        <v>19</v>
      </c>
      <c r="S64" s="81"/>
      <c r="V64" s="104" t="s">
        <v>89</v>
      </c>
    </row>
    <row r="65" spans="1:22" ht="15" customHeight="1" x14ac:dyDescent="0.25">
      <c r="A65" s="58"/>
      <c r="B65" s="58"/>
      <c r="C65" s="58"/>
      <c r="D65" s="31"/>
      <c r="E65" s="177"/>
      <c r="F65" s="102" t="s">
        <v>90</v>
      </c>
      <c r="G65" s="31"/>
      <c r="H65" s="79" t="s">
        <v>91</v>
      </c>
      <c r="I65" s="36"/>
      <c r="J65" s="58"/>
      <c r="K65" s="58"/>
      <c r="L65" s="58"/>
      <c r="M65" s="58"/>
      <c r="N65" s="101"/>
      <c r="O65" s="31"/>
      <c r="P65" s="83" t="s">
        <v>19</v>
      </c>
      <c r="S65" s="81"/>
      <c r="V65" s="104" t="s">
        <v>92</v>
      </c>
    </row>
    <row r="66" spans="1:22" ht="15" customHeight="1" x14ac:dyDescent="0.25">
      <c r="A66" s="58"/>
      <c r="B66" s="58"/>
      <c r="C66" s="58"/>
      <c r="D66" s="31"/>
      <c r="E66" s="177" t="s">
        <v>93</v>
      </c>
      <c r="F66" s="102" t="s">
        <v>87</v>
      </c>
      <c r="G66" s="31"/>
      <c r="H66" s="79" t="s">
        <v>94</v>
      </c>
      <c r="I66" s="36"/>
      <c r="J66" s="58"/>
      <c r="K66" s="58"/>
      <c r="L66" s="58"/>
      <c r="M66" s="58"/>
      <c r="N66" s="101"/>
      <c r="O66" s="31"/>
      <c r="P66" s="83" t="s">
        <v>19</v>
      </c>
      <c r="S66" s="81"/>
      <c r="V66" s="104" t="s">
        <v>95</v>
      </c>
    </row>
    <row r="67" spans="1:22" ht="15" customHeight="1" x14ac:dyDescent="0.25">
      <c r="A67" s="58"/>
      <c r="B67" s="58"/>
      <c r="C67" s="58"/>
      <c r="D67" s="31"/>
      <c r="E67" s="177"/>
      <c r="F67" s="102" t="s">
        <v>90</v>
      </c>
      <c r="G67" s="31"/>
      <c r="H67" s="79" t="s">
        <v>96</v>
      </c>
      <c r="I67" s="36"/>
      <c r="J67" s="58"/>
      <c r="K67" s="58"/>
      <c r="L67" s="58"/>
      <c r="M67" s="58"/>
      <c r="N67" s="101"/>
      <c r="O67" s="31"/>
      <c r="P67" s="83" t="s">
        <v>19</v>
      </c>
      <c r="S67" s="81"/>
      <c r="V67" s="104" t="s">
        <v>97</v>
      </c>
    </row>
    <row r="68" spans="1:22" ht="15" customHeight="1" x14ac:dyDescent="0.25">
      <c r="A68" s="8"/>
      <c r="B68" s="8"/>
      <c r="C68" s="8"/>
      <c r="D68" s="31"/>
      <c r="E68" s="177" t="s">
        <v>98</v>
      </c>
      <c r="F68" s="102" t="s">
        <v>87</v>
      </c>
      <c r="G68" s="31"/>
      <c r="H68" s="79" t="s">
        <v>99</v>
      </c>
      <c r="I68" s="36"/>
      <c r="J68" s="8"/>
      <c r="K68" s="8"/>
      <c r="L68" s="8"/>
      <c r="M68" s="8"/>
      <c r="N68" s="101"/>
      <c r="O68" s="31"/>
      <c r="P68" s="83" t="s">
        <v>19</v>
      </c>
      <c r="S68" s="81"/>
      <c r="V68" s="104" t="s">
        <v>100</v>
      </c>
    </row>
    <row r="69" spans="1:22" ht="15" customHeight="1" x14ac:dyDescent="0.25">
      <c r="A69" s="8"/>
      <c r="B69" s="8"/>
      <c r="C69" s="8"/>
      <c r="D69" s="31"/>
      <c r="E69" s="177"/>
      <c r="F69" s="102" t="s">
        <v>101</v>
      </c>
      <c r="G69" s="31"/>
      <c r="H69" s="79" t="s">
        <v>102</v>
      </c>
      <c r="I69" s="36"/>
      <c r="J69" s="8"/>
      <c r="K69" s="8"/>
      <c r="L69" s="8"/>
      <c r="M69" s="8"/>
      <c r="N69" s="101"/>
      <c r="O69" s="31"/>
      <c r="P69" s="83" t="s">
        <v>19</v>
      </c>
      <c r="S69" s="81"/>
      <c r="V69" s="104" t="s">
        <v>103</v>
      </c>
    </row>
    <row r="70" spans="1:22" ht="15" customHeight="1" x14ac:dyDescent="0.25">
      <c r="A70" s="8"/>
      <c r="B70" s="8"/>
      <c r="C70" s="8"/>
      <c r="D70" s="31"/>
      <c r="E70" s="177"/>
      <c r="F70" s="102" t="s">
        <v>90</v>
      </c>
      <c r="G70" s="31"/>
      <c r="H70" s="79" t="s">
        <v>91</v>
      </c>
      <c r="I70" s="36"/>
      <c r="J70" s="8"/>
      <c r="K70" s="8"/>
      <c r="L70" s="8"/>
      <c r="M70" s="8"/>
      <c r="N70" s="101"/>
      <c r="O70" s="31"/>
      <c r="P70" s="83" t="s">
        <v>19</v>
      </c>
      <c r="S70" s="81"/>
      <c r="V70" s="104" t="s">
        <v>104</v>
      </c>
    </row>
    <row r="71" spans="1:22" ht="15" customHeight="1" x14ac:dyDescent="0.25">
      <c r="A71" s="8"/>
      <c r="B71" s="8"/>
      <c r="C71" s="8"/>
      <c r="D71" s="31"/>
      <c r="E71" s="177"/>
      <c r="F71" s="102" t="s">
        <v>105</v>
      </c>
      <c r="G71" s="31"/>
      <c r="H71" s="143" t="s">
        <v>106</v>
      </c>
      <c r="I71" s="36"/>
      <c r="J71" s="8"/>
      <c r="K71" s="8"/>
      <c r="L71" s="8"/>
      <c r="M71" s="8"/>
      <c r="N71" s="101"/>
      <c r="O71" s="31"/>
      <c r="P71" s="83" t="s">
        <v>19</v>
      </c>
      <c r="S71" s="81"/>
      <c r="V71" s="104" t="s">
        <v>107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78" t="s">
        <v>108</v>
      </c>
      <c r="F75" s="178"/>
      <c r="G75" s="178"/>
      <c r="H75" s="178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7" t="s">
        <v>109</v>
      </c>
      <c r="F78" s="177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110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7" t="s">
        <v>111</v>
      </c>
      <c r="F80" s="177"/>
      <c r="G80" s="31"/>
      <c r="H80" s="144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176" t="s">
        <v>112</v>
      </c>
      <c r="F86" s="86" t="s">
        <v>113</v>
      </c>
      <c r="G86" s="87"/>
      <c r="H86" s="72" t="s">
        <v>114</v>
      </c>
    </row>
    <row r="87" spans="5:8" ht="15" customHeight="1" x14ac:dyDescent="0.25">
      <c r="E87" s="176"/>
      <c r="F87" s="86" t="s">
        <v>115</v>
      </c>
      <c r="G87" s="87"/>
      <c r="H87" s="72" t="s">
        <v>116</v>
      </c>
    </row>
    <row r="88" spans="5:8" ht="15" customHeight="1" x14ac:dyDescent="0.25">
      <c r="E88" s="176" t="s">
        <v>117</v>
      </c>
      <c r="F88" s="86" t="s">
        <v>113</v>
      </c>
      <c r="G88" s="87"/>
      <c r="H88" s="157" t="s">
        <v>118</v>
      </c>
    </row>
    <row r="89" spans="5:8" ht="15" customHeight="1" x14ac:dyDescent="0.25">
      <c r="E89" s="176"/>
      <c r="F89" s="86" t="s">
        <v>115</v>
      </c>
      <c r="G89" s="87"/>
      <c r="H89" s="157" t="s">
        <v>116</v>
      </c>
    </row>
    <row r="90" spans="5:8" ht="15" customHeight="1" x14ac:dyDescent="0.25">
      <c r="E90" s="176" t="s">
        <v>119</v>
      </c>
      <c r="F90" s="86" t="s">
        <v>113</v>
      </c>
      <c r="G90" s="87"/>
      <c r="H90" s="157" t="s">
        <v>120</v>
      </c>
    </row>
    <row r="91" spans="5:8" ht="15" customHeight="1" x14ac:dyDescent="0.25">
      <c r="E91" s="176"/>
      <c r="F91" s="86" t="s">
        <v>115</v>
      </c>
      <c r="G91" s="87"/>
      <c r="H91" s="157" t="s">
        <v>116</v>
      </c>
    </row>
    <row r="92" spans="5:8" ht="15" customHeight="1" x14ac:dyDescent="0.25">
      <c r="E92" s="176" t="s">
        <v>121</v>
      </c>
      <c r="F92" s="86" t="s">
        <v>113</v>
      </c>
      <c r="G92" s="87"/>
      <c r="H92" s="157" t="s">
        <v>122</v>
      </c>
    </row>
    <row r="93" spans="5:8" ht="15" customHeight="1" x14ac:dyDescent="0.25">
      <c r="E93" s="176"/>
      <c r="F93" s="86" t="s">
        <v>115</v>
      </c>
      <c r="G93" s="87"/>
      <c r="H93" s="157" t="s">
        <v>116</v>
      </c>
    </row>
    <row r="94" spans="5:8" ht="15" customHeight="1" x14ac:dyDescent="0.25">
      <c r="E94" s="176" t="s">
        <v>123</v>
      </c>
      <c r="F94" s="86" t="s">
        <v>113</v>
      </c>
      <c r="G94" s="87"/>
      <c r="H94" s="157" t="s">
        <v>124</v>
      </c>
    </row>
    <row r="95" spans="5:8" ht="15" customHeight="1" x14ac:dyDescent="0.25">
      <c r="E95" s="176"/>
      <c r="F95" s="86" t="s">
        <v>115</v>
      </c>
      <c r="G95" s="87"/>
      <c r="H95" s="157" t="s">
        <v>125</v>
      </c>
    </row>
    <row r="96" spans="5:8" ht="15" customHeight="1" x14ac:dyDescent="0.25">
      <c r="E96" s="176" t="s">
        <v>126</v>
      </c>
      <c r="F96" s="86" t="s">
        <v>113</v>
      </c>
      <c r="G96" s="87"/>
      <c r="H96" s="157" t="s">
        <v>127</v>
      </c>
    </row>
    <row r="97" spans="1:19" ht="15" customHeight="1" x14ac:dyDescent="0.25">
      <c r="E97" s="176"/>
      <c r="F97" s="86" t="s">
        <v>115</v>
      </c>
      <c r="G97" s="87"/>
      <c r="H97" s="157" t="s">
        <v>116</v>
      </c>
    </row>
    <row r="98" spans="1:19" ht="15" customHeight="1" x14ac:dyDescent="0.25">
      <c r="E98" s="176" t="s">
        <v>128</v>
      </c>
      <c r="F98" s="86" t="s">
        <v>113</v>
      </c>
      <c r="G98" s="87"/>
      <c r="H98" s="157" t="s">
        <v>129</v>
      </c>
    </row>
    <row r="99" spans="1:19" ht="15" customHeight="1" x14ac:dyDescent="0.25">
      <c r="E99" s="176"/>
      <c r="F99" s="86" t="s">
        <v>115</v>
      </c>
      <c r="G99" s="87"/>
      <c r="H99" s="157" t="s">
        <v>116</v>
      </c>
    </row>
    <row r="100" spans="1:19" ht="15" customHeight="1" x14ac:dyDescent="0.25">
      <c r="E100" s="176" t="s">
        <v>130</v>
      </c>
      <c r="F100" s="86" t="s">
        <v>113</v>
      </c>
      <c r="G100" s="87"/>
      <c r="H100" s="157" t="s">
        <v>131</v>
      </c>
    </row>
    <row r="101" spans="1:19" ht="15" customHeight="1" x14ac:dyDescent="0.25">
      <c r="E101" s="176"/>
      <c r="F101" s="86" t="s">
        <v>115</v>
      </c>
      <c r="G101" s="87"/>
      <c r="H101" s="157" t="s">
        <v>116</v>
      </c>
    </row>
    <row r="102" spans="1:19" ht="15" customHeight="1" x14ac:dyDescent="0.25">
      <c r="E102" s="176" t="s">
        <v>132</v>
      </c>
      <c r="F102" s="86" t="s">
        <v>113</v>
      </c>
      <c r="G102" s="87"/>
      <c r="H102" s="157" t="s">
        <v>133</v>
      </c>
    </row>
    <row r="103" spans="1:19" ht="15" customHeight="1" x14ac:dyDescent="0.25">
      <c r="E103" s="176"/>
      <c r="F103" s="86" t="s">
        <v>115</v>
      </c>
      <c r="G103" s="87"/>
      <c r="H103" s="157" t="s">
        <v>116</v>
      </c>
    </row>
    <row r="104" spans="1:19" ht="15" customHeight="1" x14ac:dyDescent="0.25">
      <c r="E104" s="176" t="s">
        <v>134</v>
      </c>
      <c r="F104" s="86" t="s">
        <v>113</v>
      </c>
      <c r="G104" s="87"/>
      <c r="H104" s="157" t="s">
        <v>135</v>
      </c>
    </row>
    <row r="105" spans="1:19" ht="15" customHeight="1" x14ac:dyDescent="0.25">
      <c r="E105" s="176"/>
      <c r="F105" s="86" t="s">
        <v>115</v>
      </c>
      <c r="G105" s="87"/>
      <c r="H105" s="157" t="s">
        <v>125</v>
      </c>
    </row>
    <row r="106" spans="1:19" ht="15" customHeight="1" x14ac:dyDescent="0.25">
      <c r="E106" s="176" t="s">
        <v>136</v>
      </c>
      <c r="F106" s="86" t="s">
        <v>113</v>
      </c>
      <c r="G106" s="87"/>
      <c r="H106" s="157" t="s">
        <v>137</v>
      </c>
    </row>
    <row r="107" spans="1:19" ht="15" customHeight="1" x14ac:dyDescent="0.25">
      <c r="E107" s="176"/>
      <c r="F107" s="86" t="s">
        <v>115</v>
      </c>
      <c r="G107" s="87"/>
      <c r="H107" s="157" t="s">
        <v>116</v>
      </c>
    </row>
    <row r="108" spans="1:19" ht="15" customHeight="1" x14ac:dyDescent="0.25">
      <c r="E108" s="176" t="s">
        <v>138</v>
      </c>
      <c r="F108" s="86" t="s">
        <v>113</v>
      </c>
      <c r="G108" s="87"/>
      <c r="H108" s="160" t="s">
        <v>139</v>
      </c>
    </row>
    <row r="109" spans="1:19" ht="15" customHeight="1" x14ac:dyDescent="0.25">
      <c r="E109" s="176"/>
      <c r="F109" s="86" t="s">
        <v>115</v>
      </c>
      <c r="G109" s="87"/>
      <c r="H109" s="160" t="s">
        <v>116</v>
      </c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7" t="s">
        <v>140</v>
      </c>
      <c r="F112" s="177"/>
      <c r="G112" s="31"/>
      <c r="H112" s="136" t="s">
        <v>141</v>
      </c>
      <c r="I112" s="58"/>
      <c r="J112" s="58"/>
      <c r="K112" s="58"/>
      <c r="L112" s="58"/>
      <c r="M112" s="58"/>
      <c r="N112" s="101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abSelected="1" zoomScale="85" zoomScaleNormal="85" workbookViewId="0">
      <pane xSplit="7" ySplit="13" topLeftCell="H82" activePane="bottomRight" state="frozen"/>
      <selection pane="topRight" activeCell="H1" sqref="H1"/>
      <selection pane="bottomLeft" activeCell="A14" sqref="A14"/>
      <selection pane="bottomRight" activeCell="K164" sqref="K164"/>
    </sheetView>
  </sheetViews>
  <sheetFormatPr defaultRowHeight="10.5" customHeight="1" x14ac:dyDescent="0.25"/>
  <cols>
    <col min="1" max="2" width="4.7109375" style="158" hidden="1" customWidth="1"/>
    <col min="3" max="3" width="2.7109375" style="158" customWidth="1"/>
    <col min="4" max="4" width="10.7109375" style="158" customWidth="1"/>
    <col min="5" max="5" width="70.7109375" style="158" customWidth="1"/>
    <col min="6" max="6" width="10.7109375" style="158" customWidth="1"/>
    <col min="7" max="7" width="6.7109375" style="158" customWidth="1"/>
    <col min="8" max="12" width="17.7109375" style="158" customWidth="1"/>
    <col min="13" max="13" width="2.7109375" style="158" customWidth="1"/>
    <col min="14" max="19" width="13.5703125" style="158" hidden="1" customWidth="1"/>
    <col min="20" max="20" width="33.7109375" style="15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8" t="s">
        <v>142</v>
      </c>
      <c r="I3" s="107" t="s">
        <v>143</v>
      </c>
      <c r="J3" s="107" t="s">
        <v>144</v>
      </c>
      <c r="K3" s="107" t="s">
        <v>145</v>
      </c>
      <c r="L3" s="107" t="s">
        <v>146</v>
      </c>
      <c r="N3" s="108" t="s">
        <v>147</v>
      </c>
      <c r="O3" s="108" t="s">
        <v>148</v>
      </c>
      <c r="P3" s="108" t="s">
        <v>149</v>
      </c>
      <c r="Q3" s="108" t="s">
        <v>150</v>
      </c>
      <c r="R3" s="108" t="s">
        <v>151</v>
      </c>
      <c r="S3" s="108" t="s">
        <v>152</v>
      </c>
      <c r="T3" s="108" t="s">
        <v>153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1" t="str">
        <f>IF(ORG="","Не определено",ORG)</f>
        <v>ООО "Агентство Интеллект-Сервис"</v>
      </c>
      <c r="E9" s="111"/>
    </row>
    <row r="10" spans="1:20" ht="15" customHeight="1" x14ac:dyDescent="0.25">
      <c r="D10" s="110"/>
      <c r="E10" s="110"/>
      <c r="F10" s="63"/>
      <c r="G10" s="63"/>
      <c r="H10" s="63"/>
      <c r="I10" s="63"/>
      <c r="J10" s="63"/>
      <c r="K10" s="63"/>
      <c r="L10" s="64" t="s">
        <v>154</v>
      </c>
    </row>
    <row r="11" spans="1:20" ht="15" customHeight="1" x14ac:dyDescent="0.25">
      <c r="C11" s="61"/>
      <c r="D11" s="190" t="s">
        <v>155</v>
      </c>
      <c r="E11" s="190" t="s">
        <v>156</v>
      </c>
      <c r="F11" s="190" t="s">
        <v>157</v>
      </c>
      <c r="G11" s="190" t="s">
        <v>158</v>
      </c>
      <c r="H11" s="190" t="s">
        <v>159</v>
      </c>
      <c r="I11" s="190" t="s">
        <v>160</v>
      </c>
      <c r="J11" s="190"/>
      <c r="K11" s="190"/>
      <c r="L11" s="190"/>
    </row>
    <row r="12" spans="1:20" ht="15" customHeight="1" x14ac:dyDescent="0.25">
      <c r="C12" s="61"/>
      <c r="D12" s="190"/>
      <c r="E12" s="190"/>
      <c r="F12" s="190"/>
      <c r="G12" s="190"/>
      <c r="H12" s="190"/>
      <c r="I12" s="71" t="s">
        <v>161</v>
      </c>
      <c r="J12" s="71" t="s">
        <v>162</v>
      </c>
      <c r="K12" s="71" t="s">
        <v>163</v>
      </c>
      <c r="L12" s="71" t="s">
        <v>164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88" t="s">
        <v>165</v>
      </c>
      <c r="E14" s="189"/>
      <c r="F14" s="189"/>
      <c r="G14" s="135"/>
      <c r="H14" s="133"/>
      <c r="I14" s="133"/>
      <c r="J14" s="133"/>
      <c r="K14" s="133"/>
      <c r="L14" s="134"/>
      <c r="N14" s="126"/>
      <c r="O14" s="126"/>
      <c r="P14" s="126"/>
      <c r="Q14" s="126"/>
      <c r="R14" s="126"/>
      <c r="S14" s="126"/>
      <c r="T14" s="126"/>
    </row>
    <row r="15" spans="1:20" ht="12" customHeight="1" x14ac:dyDescent="0.25">
      <c r="C15" s="61"/>
      <c r="D15" s="72" t="s">
        <v>166</v>
      </c>
      <c r="E15" s="119" t="s">
        <v>167</v>
      </c>
      <c r="F15" s="120" t="s">
        <v>168</v>
      </c>
      <c r="G15" s="120">
        <v>10</v>
      </c>
      <c r="H15" s="60">
        <f>SUM(I15:L15)</f>
        <v>124449.53199999999</v>
      </c>
      <c r="I15" s="60">
        <f>SUM(I16,I17,I21,I24)</f>
        <v>96136.128999999986</v>
      </c>
      <c r="J15" s="60">
        <f>SUM(J16,J17,J21,J24)</f>
        <v>0</v>
      </c>
      <c r="K15" s="60">
        <f>SUM(K16,K17,K21,K24)</f>
        <v>28313.403000000002</v>
      </c>
      <c r="L15" s="60">
        <f>SUM(L16,L17,L21,L24)</f>
        <v>0</v>
      </c>
      <c r="N15" s="126"/>
      <c r="O15" s="126"/>
      <c r="P15" s="126"/>
      <c r="Q15" s="126"/>
      <c r="R15" s="126"/>
      <c r="S15" s="126"/>
      <c r="T15" s="128" t="s">
        <v>169</v>
      </c>
    </row>
    <row r="16" spans="1:20" ht="12" customHeight="1" x14ac:dyDescent="0.25">
      <c r="C16" s="61"/>
      <c r="D16" s="147" t="s">
        <v>170</v>
      </c>
      <c r="E16" s="121" t="s">
        <v>171</v>
      </c>
      <c r="F16" s="112" t="s">
        <v>168</v>
      </c>
      <c r="G16" s="71">
        <v>20</v>
      </c>
      <c r="H16" s="60">
        <f>SUM(I16:L16)</f>
        <v>0</v>
      </c>
      <c r="I16" s="70"/>
      <c r="J16" s="70"/>
      <c r="K16" s="70"/>
      <c r="L16" s="70"/>
      <c r="N16" s="126"/>
      <c r="O16" s="126"/>
      <c r="P16" s="126"/>
      <c r="Q16" s="126"/>
      <c r="R16" s="126"/>
      <c r="S16" s="126"/>
      <c r="T16" s="128" t="s">
        <v>169</v>
      </c>
    </row>
    <row r="17" spans="1:20" ht="12" customHeight="1" x14ac:dyDescent="0.25">
      <c r="C17" s="61"/>
      <c r="D17" s="147" t="s">
        <v>172</v>
      </c>
      <c r="E17" s="121" t="s">
        <v>173</v>
      </c>
      <c r="F17" s="112" t="s">
        <v>168</v>
      </c>
      <c r="G17" s="71">
        <v>30</v>
      </c>
      <c r="H17" s="60">
        <f>SUM(I17:L17)</f>
        <v>15099.21</v>
      </c>
      <c r="I17" s="60">
        <f>SUM(I18:I20)</f>
        <v>15099.21</v>
      </c>
      <c r="J17" s="60">
        <f>SUM(J18:J20)</f>
        <v>0</v>
      </c>
      <c r="K17" s="60">
        <f>SUM(K18:K20)</f>
        <v>0</v>
      </c>
      <c r="L17" s="60">
        <f>SUM(L18:L20)</f>
        <v>0</v>
      </c>
      <c r="N17" s="126"/>
      <c r="O17" s="126"/>
      <c r="P17" s="126"/>
      <c r="Q17" s="126"/>
      <c r="R17" s="126"/>
      <c r="S17" s="126"/>
      <c r="T17" s="128" t="s">
        <v>169</v>
      </c>
    </row>
    <row r="18" spans="1:20" ht="12" hidden="1" customHeight="1" x14ac:dyDescent="0.25">
      <c r="C18" s="61"/>
      <c r="D18" s="118"/>
      <c r="E18" s="117"/>
      <c r="F18" s="115"/>
      <c r="G18" s="115"/>
      <c r="H18" s="113"/>
      <c r="I18" s="113"/>
      <c r="J18" s="113"/>
      <c r="K18" s="113"/>
      <c r="L18" s="116"/>
      <c r="N18" s="128" t="s">
        <v>174</v>
      </c>
      <c r="O18" s="126"/>
      <c r="P18" s="126"/>
      <c r="Q18" s="126"/>
      <c r="R18" s="126"/>
      <c r="S18" s="126"/>
      <c r="T18" s="126"/>
    </row>
    <row r="19" spans="1:20" s="158" customFormat="1" ht="12" customHeight="1" x14ac:dyDescent="0.15">
      <c r="A19" s="145"/>
      <c r="B19" s="145"/>
      <c r="C19" s="146" t="s">
        <v>175</v>
      </c>
      <c r="D19" s="147" t="str">
        <f>"1.2."&amp;N19</f>
        <v>1.2.1</v>
      </c>
      <c r="E19" s="148" t="s">
        <v>176</v>
      </c>
      <c r="F19" s="149" t="s">
        <v>168</v>
      </c>
      <c r="G19" s="149">
        <v>30</v>
      </c>
      <c r="H19" s="150">
        <f>SUM(I19:L19)</f>
        <v>15099.21</v>
      </c>
      <c r="I19" s="151">
        <v>15099.21</v>
      </c>
      <c r="J19" s="151">
        <v>0</v>
      </c>
      <c r="K19" s="151">
        <v>0</v>
      </c>
      <c r="L19" s="151">
        <v>0</v>
      </c>
      <c r="M19" s="145"/>
      <c r="N19" s="152" t="s">
        <v>166</v>
      </c>
      <c r="O19" s="153" t="s">
        <v>176</v>
      </c>
      <c r="P19" s="153" t="s">
        <v>177</v>
      </c>
      <c r="Q19" s="153" t="s">
        <v>178</v>
      </c>
      <c r="R19" s="153" t="s">
        <v>179</v>
      </c>
      <c r="S19" s="152" t="s">
        <v>180</v>
      </c>
      <c r="T19" s="152" t="s">
        <v>181</v>
      </c>
    </row>
    <row r="20" spans="1:20" ht="12" customHeight="1" x14ac:dyDescent="0.25">
      <c r="C20" s="61"/>
      <c r="D20" s="114"/>
      <c r="E20" s="117" t="s">
        <v>182</v>
      </c>
      <c r="F20" s="115"/>
      <c r="G20" s="115"/>
      <c r="H20" s="113"/>
      <c r="I20" s="113"/>
      <c r="J20" s="113"/>
      <c r="K20" s="113"/>
      <c r="L20" s="116"/>
      <c r="N20" s="126"/>
      <c r="O20" s="126"/>
      <c r="P20" s="126"/>
      <c r="Q20" s="126"/>
      <c r="R20" s="126"/>
      <c r="S20" s="126"/>
      <c r="T20" s="131" t="s">
        <v>183</v>
      </c>
    </row>
    <row r="21" spans="1:20" ht="12" customHeight="1" x14ac:dyDescent="0.25">
      <c r="C21" s="61"/>
      <c r="D21" s="147" t="s">
        <v>184</v>
      </c>
      <c r="E21" s="121" t="s">
        <v>185</v>
      </c>
      <c r="F21" s="112" t="s">
        <v>168</v>
      </c>
      <c r="G21" s="71" t="s">
        <v>186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26"/>
      <c r="O21" s="126"/>
      <c r="P21" s="126"/>
      <c r="Q21" s="126"/>
      <c r="R21" s="126"/>
      <c r="S21" s="126"/>
      <c r="T21" s="128" t="s">
        <v>169</v>
      </c>
    </row>
    <row r="22" spans="1:20" ht="12" hidden="1" customHeight="1" x14ac:dyDescent="0.25">
      <c r="C22" s="61"/>
      <c r="D22" s="118"/>
      <c r="E22" s="117"/>
      <c r="F22" s="115"/>
      <c r="G22" s="115"/>
      <c r="H22" s="113"/>
      <c r="I22" s="113"/>
      <c r="J22" s="113"/>
      <c r="K22" s="113"/>
      <c r="L22" s="116"/>
      <c r="N22" s="128" t="s">
        <v>174</v>
      </c>
      <c r="O22" s="126"/>
      <c r="P22" s="126"/>
      <c r="Q22" s="126"/>
      <c r="R22" s="126"/>
      <c r="S22" s="126"/>
      <c r="T22" s="126"/>
    </row>
    <row r="23" spans="1:20" ht="12" customHeight="1" x14ac:dyDescent="0.25">
      <c r="C23" s="61"/>
      <c r="D23" s="114"/>
      <c r="E23" s="117" t="s">
        <v>182</v>
      </c>
      <c r="F23" s="115"/>
      <c r="G23" s="115"/>
      <c r="H23" s="113"/>
      <c r="I23" s="113"/>
      <c r="J23" s="113"/>
      <c r="K23" s="113"/>
      <c r="L23" s="116"/>
      <c r="N23" s="126"/>
      <c r="O23" s="126"/>
      <c r="P23" s="126"/>
      <c r="Q23" s="126"/>
      <c r="R23" s="126"/>
      <c r="S23" s="126"/>
      <c r="T23" s="131" t="s">
        <v>187</v>
      </c>
    </row>
    <row r="24" spans="1:20" ht="12" customHeight="1" x14ac:dyDescent="0.25">
      <c r="C24" s="61"/>
      <c r="D24" s="147" t="s">
        <v>188</v>
      </c>
      <c r="E24" s="121" t="s">
        <v>189</v>
      </c>
      <c r="F24" s="112" t="s">
        <v>168</v>
      </c>
      <c r="G24" s="71" t="s">
        <v>190</v>
      </c>
      <c r="H24" s="60">
        <f>SUM(I24:L24)</f>
        <v>109350.322</v>
      </c>
      <c r="I24" s="60">
        <f>SUM(I25:I32)</f>
        <v>81036.918999999994</v>
      </c>
      <c r="J24" s="60">
        <f>SUM(J25:J32)</f>
        <v>0</v>
      </c>
      <c r="K24" s="60">
        <f>SUM(K25:K32)</f>
        <v>28313.403000000002</v>
      </c>
      <c r="L24" s="60">
        <f>SUM(L25:L32)</f>
        <v>0</v>
      </c>
      <c r="N24" s="126"/>
      <c r="O24" s="126"/>
      <c r="P24" s="126"/>
      <c r="Q24" s="126"/>
      <c r="R24" s="126"/>
      <c r="S24" s="126"/>
      <c r="T24" s="128" t="s">
        <v>169</v>
      </c>
    </row>
    <row r="25" spans="1:20" ht="12" hidden="1" customHeight="1" x14ac:dyDescent="0.25">
      <c r="C25" s="61"/>
      <c r="D25" s="118"/>
      <c r="E25" s="117"/>
      <c r="F25" s="115"/>
      <c r="G25" s="115"/>
      <c r="H25" s="113"/>
      <c r="I25" s="113"/>
      <c r="J25" s="113"/>
      <c r="K25" s="113"/>
      <c r="L25" s="116"/>
      <c r="N25" s="128" t="s">
        <v>174</v>
      </c>
      <c r="O25" s="126"/>
      <c r="P25" s="126"/>
      <c r="Q25" s="126"/>
      <c r="R25" s="126"/>
      <c r="S25" s="126"/>
      <c r="T25" s="126"/>
    </row>
    <row r="26" spans="1:20" s="158" customFormat="1" ht="12" customHeight="1" x14ac:dyDescent="0.15">
      <c r="A26" s="145"/>
      <c r="B26" s="145"/>
      <c r="C26" s="146" t="s">
        <v>175</v>
      </c>
      <c r="D26" s="147" t="str">
        <f t="shared" ref="D26:D31" si="0">"1.4."&amp;N26</f>
        <v>1.4.1</v>
      </c>
      <c r="E26" s="148" t="s">
        <v>191</v>
      </c>
      <c r="F26" s="149" t="s">
        <v>168</v>
      </c>
      <c r="G26" s="149" t="s">
        <v>190</v>
      </c>
      <c r="H26" s="150">
        <f t="shared" ref="H26:H31" si="1">SUM(I26:L26)</f>
        <v>82455.019</v>
      </c>
      <c r="I26" s="151">
        <v>81036.918999999994</v>
      </c>
      <c r="J26" s="151">
        <v>0</v>
      </c>
      <c r="K26" s="151">
        <v>1418.1</v>
      </c>
      <c r="L26" s="151">
        <v>0</v>
      </c>
      <c r="M26" s="145"/>
      <c r="N26" s="152" t="s">
        <v>166</v>
      </c>
      <c r="O26" s="153" t="s">
        <v>191</v>
      </c>
      <c r="P26" s="153" t="s">
        <v>192</v>
      </c>
      <c r="Q26" s="153" t="s">
        <v>193</v>
      </c>
      <c r="R26" s="153" t="s">
        <v>194</v>
      </c>
      <c r="S26" s="152" t="s">
        <v>180</v>
      </c>
      <c r="T26" s="152" t="s">
        <v>195</v>
      </c>
    </row>
    <row r="27" spans="1:20" s="158" customFormat="1" ht="12" customHeight="1" x14ac:dyDescent="0.15">
      <c r="A27" s="145"/>
      <c r="B27" s="145"/>
      <c r="C27" s="146" t="s">
        <v>175</v>
      </c>
      <c r="D27" s="147" t="str">
        <f t="shared" si="0"/>
        <v>1.4.2</v>
      </c>
      <c r="E27" s="148" t="s">
        <v>196</v>
      </c>
      <c r="F27" s="149" t="s">
        <v>168</v>
      </c>
      <c r="G27" s="149" t="s">
        <v>190</v>
      </c>
      <c r="H27" s="150">
        <f t="shared" si="1"/>
        <v>727.12900000000002</v>
      </c>
      <c r="I27" s="151">
        <v>0</v>
      </c>
      <c r="J27" s="151">
        <v>0</v>
      </c>
      <c r="K27" s="151">
        <v>727.12900000000002</v>
      </c>
      <c r="L27" s="151">
        <v>0</v>
      </c>
      <c r="M27" s="145"/>
      <c r="N27" s="152" t="s">
        <v>197</v>
      </c>
      <c r="O27" s="153" t="s">
        <v>196</v>
      </c>
      <c r="P27" s="153" t="s">
        <v>198</v>
      </c>
      <c r="Q27" s="153" t="s">
        <v>199</v>
      </c>
      <c r="R27" s="153" t="s">
        <v>200</v>
      </c>
      <c r="S27" s="152" t="s">
        <v>180</v>
      </c>
      <c r="T27" s="152" t="s">
        <v>195</v>
      </c>
    </row>
    <row r="28" spans="1:20" s="158" customFormat="1" ht="12" customHeight="1" x14ac:dyDescent="0.15">
      <c r="A28" s="145"/>
      <c r="B28" s="145"/>
      <c r="C28" s="146" t="s">
        <v>175</v>
      </c>
      <c r="D28" s="147" t="str">
        <f t="shared" si="0"/>
        <v>1.4.3</v>
      </c>
      <c r="E28" s="148" t="s">
        <v>201</v>
      </c>
      <c r="F28" s="149" t="s">
        <v>168</v>
      </c>
      <c r="G28" s="149" t="s">
        <v>190</v>
      </c>
      <c r="H28" s="150">
        <f t="shared" si="1"/>
        <v>16344.307000000001</v>
      </c>
      <c r="I28" s="151">
        <v>0</v>
      </c>
      <c r="J28" s="151">
        <v>0</v>
      </c>
      <c r="K28" s="151">
        <v>16344.307000000001</v>
      </c>
      <c r="L28" s="151">
        <v>0</v>
      </c>
      <c r="M28" s="145"/>
      <c r="N28" s="152" t="s">
        <v>202</v>
      </c>
      <c r="O28" s="153" t="s">
        <v>201</v>
      </c>
      <c r="P28" s="153" t="s">
        <v>203</v>
      </c>
      <c r="Q28" s="153" t="s">
        <v>204</v>
      </c>
      <c r="R28" s="153" t="s">
        <v>39</v>
      </c>
      <c r="S28" s="152" t="s">
        <v>180</v>
      </c>
      <c r="T28" s="152" t="s">
        <v>195</v>
      </c>
    </row>
    <row r="29" spans="1:20" s="158" customFormat="1" ht="12" customHeight="1" x14ac:dyDescent="0.15">
      <c r="A29" s="145"/>
      <c r="B29" s="145"/>
      <c r="C29" s="146" t="s">
        <v>175</v>
      </c>
      <c r="D29" s="147" t="str">
        <f t="shared" si="0"/>
        <v>1.4.4</v>
      </c>
      <c r="E29" s="148" t="s">
        <v>205</v>
      </c>
      <c r="F29" s="149" t="s">
        <v>168</v>
      </c>
      <c r="G29" s="149" t="s">
        <v>190</v>
      </c>
      <c r="H29" s="150">
        <f t="shared" si="1"/>
        <v>2152.34</v>
      </c>
      <c r="I29" s="151">
        <v>0</v>
      </c>
      <c r="J29" s="151">
        <v>0</v>
      </c>
      <c r="K29" s="151">
        <v>2152.34</v>
      </c>
      <c r="L29" s="151">
        <v>0</v>
      </c>
      <c r="M29" s="145"/>
      <c r="N29" s="152" t="s">
        <v>206</v>
      </c>
      <c r="O29" s="153" t="s">
        <v>205</v>
      </c>
      <c r="P29" s="153" t="s">
        <v>207</v>
      </c>
      <c r="Q29" s="153" t="s">
        <v>208</v>
      </c>
      <c r="R29" s="153" t="s">
        <v>39</v>
      </c>
      <c r="S29" s="152" t="s">
        <v>180</v>
      </c>
      <c r="T29" s="152" t="s">
        <v>195</v>
      </c>
    </row>
    <row r="30" spans="1:20" s="158" customFormat="1" ht="12" customHeight="1" x14ac:dyDescent="0.15">
      <c r="A30" s="145"/>
      <c r="B30" s="145"/>
      <c r="C30" s="146" t="s">
        <v>175</v>
      </c>
      <c r="D30" s="147" t="str">
        <f t="shared" si="0"/>
        <v>1.4.5</v>
      </c>
      <c r="E30" s="148" t="s">
        <v>209</v>
      </c>
      <c r="F30" s="149" t="s">
        <v>168</v>
      </c>
      <c r="G30" s="149" t="s">
        <v>190</v>
      </c>
      <c r="H30" s="150">
        <f t="shared" si="1"/>
        <v>3842.8820000000001</v>
      </c>
      <c r="I30" s="151">
        <v>0</v>
      </c>
      <c r="J30" s="151">
        <v>0</v>
      </c>
      <c r="K30" s="151">
        <v>3842.8820000000001</v>
      </c>
      <c r="L30" s="151">
        <v>0</v>
      </c>
      <c r="M30" s="145"/>
      <c r="N30" s="152" t="s">
        <v>210</v>
      </c>
      <c r="O30" s="153" t="s">
        <v>209</v>
      </c>
      <c r="P30" s="153" t="s">
        <v>211</v>
      </c>
      <c r="Q30" s="153" t="s">
        <v>212</v>
      </c>
      <c r="R30" s="153" t="s">
        <v>39</v>
      </c>
      <c r="S30" s="152" t="s">
        <v>180</v>
      </c>
      <c r="T30" s="152" t="s">
        <v>195</v>
      </c>
    </row>
    <row r="31" spans="1:20" s="158" customFormat="1" ht="12" customHeight="1" x14ac:dyDescent="0.15">
      <c r="A31" s="145"/>
      <c r="B31" s="145"/>
      <c r="C31" s="146" t="s">
        <v>175</v>
      </c>
      <c r="D31" s="147" t="str">
        <f t="shared" si="0"/>
        <v>1.4.6</v>
      </c>
      <c r="E31" s="148" t="s">
        <v>213</v>
      </c>
      <c r="F31" s="149" t="s">
        <v>168</v>
      </c>
      <c r="G31" s="149" t="s">
        <v>190</v>
      </c>
      <c r="H31" s="150">
        <f t="shared" si="1"/>
        <v>3828.645</v>
      </c>
      <c r="I31" s="151">
        <v>0</v>
      </c>
      <c r="J31" s="151">
        <v>0</v>
      </c>
      <c r="K31" s="151">
        <v>3828.645</v>
      </c>
      <c r="L31" s="151">
        <v>0</v>
      </c>
      <c r="M31" s="145"/>
      <c r="N31" s="152" t="s">
        <v>214</v>
      </c>
      <c r="O31" s="153" t="s">
        <v>213</v>
      </c>
      <c r="P31" s="153" t="s">
        <v>215</v>
      </c>
      <c r="Q31" s="153" t="s">
        <v>216</v>
      </c>
      <c r="R31" s="153" t="s">
        <v>217</v>
      </c>
      <c r="S31" s="152" t="s">
        <v>180</v>
      </c>
      <c r="T31" s="152" t="s">
        <v>195</v>
      </c>
    </row>
    <row r="32" spans="1:20" ht="12" customHeight="1" x14ac:dyDescent="0.25">
      <c r="C32" s="61"/>
      <c r="D32" s="114"/>
      <c r="E32" s="117" t="s">
        <v>182</v>
      </c>
      <c r="F32" s="115"/>
      <c r="G32" s="115"/>
      <c r="H32" s="113"/>
      <c r="I32" s="113"/>
      <c r="J32" s="113"/>
      <c r="K32" s="113"/>
      <c r="L32" s="116"/>
      <c r="N32" s="126"/>
      <c r="O32" s="126"/>
      <c r="P32" s="126"/>
      <c r="Q32" s="126"/>
      <c r="R32" s="126"/>
      <c r="S32" s="126"/>
      <c r="T32" s="131" t="s">
        <v>218</v>
      </c>
    </row>
    <row r="33" spans="1:20" ht="12" customHeight="1" x14ac:dyDescent="0.25">
      <c r="C33" s="61"/>
      <c r="D33" s="72" t="s">
        <v>197</v>
      </c>
      <c r="E33" s="119" t="s">
        <v>219</v>
      </c>
      <c r="F33" s="120" t="s">
        <v>168</v>
      </c>
      <c r="G33" s="120" t="s">
        <v>220</v>
      </c>
      <c r="H33" s="60">
        <f t="shared" ref="H33:H45" si="2">SUM(I33:L33)</f>
        <v>92441.434999999998</v>
      </c>
      <c r="I33" s="60">
        <f>SUM(I35,I36,I37)</f>
        <v>0</v>
      </c>
      <c r="J33" s="60">
        <f>SUM(J34,J36,J37)</f>
        <v>0</v>
      </c>
      <c r="K33" s="60">
        <f>SUM(K34,K35,K37)</f>
        <v>47429.817000000003</v>
      </c>
      <c r="L33" s="60">
        <f>SUM(L34,L35,L36)</f>
        <v>45011.618000000002</v>
      </c>
      <c r="N33" s="126"/>
      <c r="O33" s="126"/>
      <c r="P33" s="126"/>
      <c r="Q33" s="126"/>
      <c r="R33" s="126"/>
      <c r="S33" s="126"/>
      <c r="T33" s="128" t="s">
        <v>169</v>
      </c>
    </row>
    <row r="34" spans="1:20" ht="12" customHeight="1" x14ac:dyDescent="0.25">
      <c r="C34" s="61"/>
      <c r="D34" s="147" t="s">
        <v>221</v>
      </c>
      <c r="E34" s="121" t="s">
        <v>161</v>
      </c>
      <c r="F34" s="112" t="s">
        <v>168</v>
      </c>
      <c r="G34" s="71" t="s">
        <v>222</v>
      </c>
      <c r="H34" s="60">
        <f t="shared" si="2"/>
        <v>47429.817000000003</v>
      </c>
      <c r="I34" s="125"/>
      <c r="J34" s="70">
        <v>0</v>
      </c>
      <c r="K34" s="70">
        <v>47429.817000000003</v>
      </c>
      <c r="L34" s="70">
        <v>0</v>
      </c>
      <c r="N34" s="126"/>
      <c r="O34" s="126"/>
      <c r="P34" s="126"/>
      <c r="Q34" s="126"/>
      <c r="R34" s="126"/>
      <c r="S34" s="126"/>
      <c r="T34" s="128" t="s">
        <v>169</v>
      </c>
    </row>
    <row r="35" spans="1:20" ht="12" customHeight="1" x14ac:dyDescent="0.25">
      <c r="C35" s="61"/>
      <c r="D35" s="147" t="s">
        <v>223</v>
      </c>
      <c r="E35" s="121" t="s">
        <v>162</v>
      </c>
      <c r="F35" s="112" t="s">
        <v>168</v>
      </c>
      <c r="G35" s="71" t="s">
        <v>224</v>
      </c>
      <c r="H35" s="60">
        <f t="shared" si="2"/>
        <v>0</v>
      </c>
      <c r="I35" s="70"/>
      <c r="J35" s="125"/>
      <c r="K35" s="70">
        <v>0</v>
      </c>
      <c r="L35" s="70">
        <v>0</v>
      </c>
      <c r="N35" s="126"/>
      <c r="O35" s="126"/>
      <c r="P35" s="126"/>
      <c r="Q35" s="126"/>
      <c r="R35" s="126"/>
      <c r="S35" s="126"/>
      <c r="T35" s="128" t="s">
        <v>169</v>
      </c>
    </row>
    <row r="36" spans="1:20" ht="12" customHeight="1" x14ac:dyDescent="0.25">
      <c r="C36" s="61"/>
      <c r="D36" s="147" t="s">
        <v>225</v>
      </c>
      <c r="E36" s="121" t="s">
        <v>163</v>
      </c>
      <c r="F36" s="112" t="s">
        <v>168</v>
      </c>
      <c r="G36" s="71" t="s">
        <v>226</v>
      </c>
      <c r="H36" s="60">
        <f t="shared" si="2"/>
        <v>45011.618000000002</v>
      </c>
      <c r="I36" s="70"/>
      <c r="J36" s="70"/>
      <c r="K36" s="125"/>
      <c r="L36" s="70">
        <v>45011.618000000002</v>
      </c>
      <c r="N36" s="126"/>
      <c r="O36" s="126"/>
      <c r="P36" s="126"/>
      <c r="Q36" s="126"/>
      <c r="R36" s="126"/>
      <c r="S36" s="126"/>
      <c r="T36" s="128" t="s">
        <v>169</v>
      </c>
    </row>
    <row r="37" spans="1:20" ht="12" customHeight="1" x14ac:dyDescent="0.25">
      <c r="C37" s="61"/>
      <c r="D37" s="147" t="s">
        <v>227</v>
      </c>
      <c r="E37" s="121" t="s">
        <v>228</v>
      </c>
      <c r="F37" s="112" t="s">
        <v>168</v>
      </c>
      <c r="G37" s="71" t="s">
        <v>229</v>
      </c>
      <c r="H37" s="60">
        <f t="shared" si="2"/>
        <v>0</v>
      </c>
      <c r="I37" s="70"/>
      <c r="J37" s="70"/>
      <c r="K37" s="70"/>
      <c r="L37" s="125"/>
      <c r="N37" s="126"/>
      <c r="O37" s="126"/>
      <c r="P37" s="126"/>
      <c r="Q37" s="126"/>
      <c r="R37" s="126"/>
      <c r="S37" s="126"/>
      <c r="T37" s="128" t="s">
        <v>169</v>
      </c>
    </row>
    <row r="38" spans="1:20" ht="12" customHeight="1" x14ac:dyDescent="0.25">
      <c r="C38" s="61"/>
      <c r="D38" s="72" t="s">
        <v>202</v>
      </c>
      <c r="E38" s="119" t="s">
        <v>230</v>
      </c>
      <c r="F38" s="120" t="s">
        <v>168</v>
      </c>
      <c r="G38" s="120" t="s">
        <v>231</v>
      </c>
      <c r="H38" s="60">
        <f t="shared" si="2"/>
        <v>0</v>
      </c>
      <c r="I38" s="70"/>
      <c r="J38" s="70"/>
      <c r="K38" s="70"/>
      <c r="L38" s="70"/>
      <c r="N38" s="126"/>
      <c r="O38" s="126"/>
      <c r="P38" s="126"/>
      <c r="Q38" s="126"/>
      <c r="R38" s="126"/>
      <c r="S38" s="126"/>
      <c r="T38" s="128" t="s">
        <v>169</v>
      </c>
    </row>
    <row r="39" spans="1:20" ht="12" customHeight="1" x14ac:dyDescent="0.25">
      <c r="C39" s="61"/>
      <c r="D39" s="72" t="s">
        <v>206</v>
      </c>
      <c r="E39" s="119" t="s">
        <v>232</v>
      </c>
      <c r="F39" s="120" t="s">
        <v>168</v>
      </c>
      <c r="G39" s="120" t="s">
        <v>233</v>
      </c>
      <c r="H39" s="60">
        <f t="shared" si="2"/>
        <v>119702.16</v>
      </c>
      <c r="I39" s="60">
        <f>SUM(I40,I42,I45,I51)</f>
        <v>47557.137000000002</v>
      </c>
      <c r="J39" s="60">
        <f>SUM(J40,J42,J45,J51)</f>
        <v>0</v>
      </c>
      <c r="K39" s="60">
        <f>SUM(K40,K42,K45,K51)</f>
        <v>29645.698999999997</v>
      </c>
      <c r="L39" s="60">
        <f>SUM(L40,L42,L45,L51)</f>
        <v>42499.324000000001</v>
      </c>
      <c r="N39" s="126"/>
      <c r="O39" s="126"/>
      <c r="P39" s="126"/>
      <c r="Q39" s="126"/>
      <c r="R39" s="126"/>
      <c r="S39" s="126"/>
      <c r="T39" s="128" t="s">
        <v>169</v>
      </c>
    </row>
    <row r="40" spans="1:20" ht="24" customHeight="1" x14ac:dyDescent="0.25">
      <c r="C40" s="61"/>
      <c r="D40" s="147" t="s">
        <v>234</v>
      </c>
      <c r="E40" s="121" t="s">
        <v>235</v>
      </c>
      <c r="F40" s="112" t="s">
        <v>168</v>
      </c>
      <c r="G40" s="71" t="s">
        <v>236</v>
      </c>
      <c r="H40" s="60">
        <f t="shared" si="2"/>
        <v>0</v>
      </c>
      <c r="I40" s="70">
        <v>0</v>
      </c>
      <c r="J40" s="70">
        <v>0</v>
      </c>
      <c r="K40" s="70">
        <v>0</v>
      </c>
      <c r="L40" s="70">
        <v>0</v>
      </c>
      <c r="N40" s="126"/>
      <c r="O40" s="126"/>
      <c r="P40" s="126"/>
      <c r="Q40" s="126"/>
      <c r="R40" s="126"/>
      <c r="S40" s="126"/>
      <c r="T40" s="128" t="s">
        <v>169</v>
      </c>
    </row>
    <row r="41" spans="1:20" ht="12" customHeight="1" x14ac:dyDescent="0.25">
      <c r="C41" s="61"/>
      <c r="D41" s="147" t="s">
        <v>237</v>
      </c>
      <c r="E41" s="122" t="s">
        <v>238</v>
      </c>
      <c r="F41" s="112" t="s">
        <v>168</v>
      </c>
      <c r="G41" s="71" t="s">
        <v>239</v>
      </c>
      <c r="H41" s="60">
        <f t="shared" si="2"/>
        <v>0</v>
      </c>
      <c r="I41" s="70">
        <v>0</v>
      </c>
      <c r="J41" s="70">
        <v>0</v>
      </c>
      <c r="K41" s="70">
        <v>0</v>
      </c>
      <c r="L41" s="70">
        <v>0</v>
      </c>
      <c r="N41" s="126"/>
      <c r="O41" s="126"/>
      <c r="P41" s="126"/>
      <c r="Q41" s="126"/>
      <c r="R41" s="126"/>
      <c r="S41" s="126"/>
      <c r="T41" s="128" t="s">
        <v>169</v>
      </c>
    </row>
    <row r="42" spans="1:20" ht="12" customHeight="1" x14ac:dyDescent="0.25">
      <c r="C42" s="61"/>
      <c r="D42" s="147" t="s">
        <v>240</v>
      </c>
      <c r="E42" s="121" t="s">
        <v>241</v>
      </c>
      <c r="F42" s="112" t="s">
        <v>168</v>
      </c>
      <c r="G42" s="71" t="s">
        <v>242</v>
      </c>
      <c r="H42" s="60">
        <f t="shared" si="2"/>
        <v>38620.775999999998</v>
      </c>
      <c r="I42" s="70">
        <v>4879.37</v>
      </c>
      <c r="J42" s="70">
        <v>0</v>
      </c>
      <c r="K42" s="70">
        <v>20825.05</v>
      </c>
      <c r="L42" s="70">
        <v>12916.356</v>
      </c>
      <c r="N42" s="126"/>
      <c r="O42" s="126"/>
      <c r="P42" s="126"/>
      <c r="Q42" s="126"/>
      <c r="R42" s="126"/>
      <c r="S42" s="126"/>
      <c r="T42" s="128" t="s">
        <v>169</v>
      </c>
    </row>
    <row r="43" spans="1:20" ht="12" customHeight="1" x14ac:dyDescent="0.25">
      <c r="C43" s="61"/>
      <c r="D43" s="147" t="s">
        <v>243</v>
      </c>
      <c r="E43" s="122" t="s">
        <v>244</v>
      </c>
      <c r="F43" s="112" t="s">
        <v>168</v>
      </c>
      <c r="G43" s="71" t="s">
        <v>245</v>
      </c>
      <c r="H43" s="60">
        <f t="shared" si="2"/>
        <v>38620.775999999998</v>
      </c>
      <c r="I43" s="70">
        <v>4879.37</v>
      </c>
      <c r="J43" s="70">
        <v>0</v>
      </c>
      <c r="K43" s="70">
        <v>20825.05</v>
      </c>
      <c r="L43" s="70">
        <v>12916.356</v>
      </c>
      <c r="N43" s="126"/>
      <c r="O43" s="126"/>
      <c r="P43" s="126"/>
      <c r="Q43" s="126"/>
      <c r="R43" s="126"/>
      <c r="S43" s="126"/>
      <c r="T43" s="128" t="s">
        <v>169</v>
      </c>
    </row>
    <row r="44" spans="1:20" ht="12" customHeight="1" x14ac:dyDescent="0.25">
      <c r="C44" s="61"/>
      <c r="D44" s="147" t="s">
        <v>246</v>
      </c>
      <c r="E44" s="123" t="s">
        <v>247</v>
      </c>
      <c r="F44" s="112" t="s">
        <v>168</v>
      </c>
      <c r="G44" s="71" t="s">
        <v>248</v>
      </c>
      <c r="H44" s="60">
        <f t="shared" si="2"/>
        <v>0</v>
      </c>
      <c r="I44" s="70">
        <v>0</v>
      </c>
      <c r="J44" s="70">
        <v>0</v>
      </c>
      <c r="K44" s="70">
        <v>0</v>
      </c>
      <c r="L44" s="70">
        <v>0</v>
      </c>
      <c r="N44" s="126"/>
      <c r="O44" s="126"/>
      <c r="P44" s="126"/>
      <c r="Q44" s="126"/>
      <c r="R44" s="126"/>
      <c r="S44" s="126"/>
      <c r="T44" s="128" t="s">
        <v>169</v>
      </c>
    </row>
    <row r="45" spans="1:20" ht="12" customHeight="1" x14ac:dyDescent="0.25">
      <c r="C45" s="61"/>
      <c r="D45" s="147" t="s">
        <v>249</v>
      </c>
      <c r="E45" s="121" t="s">
        <v>250</v>
      </c>
      <c r="F45" s="112" t="s">
        <v>168</v>
      </c>
      <c r="G45" s="71" t="s">
        <v>251</v>
      </c>
      <c r="H45" s="60">
        <f t="shared" si="2"/>
        <v>49991.868999999999</v>
      </c>
      <c r="I45" s="60">
        <f>SUM(I46:I50)</f>
        <v>42677.767</v>
      </c>
      <c r="J45" s="60">
        <f>SUM(J46:J50)</f>
        <v>0</v>
      </c>
      <c r="K45" s="60">
        <f>SUM(K46:K50)</f>
        <v>7314.1019999999999</v>
      </c>
      <c r="L45" s="60">
        <f>SUM(L46:L50)</f>
        <v>0</v>
      </c>
      <c r="N45" s="126"/>
      <c r="O45" s="126"/>
      <c r="P45" s="126"/>
      <c r="Q45" s="126"/>
      <c r="R45" s="126"/>
      <c r="S45" s="126"/>
      <c r="T45" s="128" t="s">
        <v>169</v>
      </c>
    </row>
    <row r="46" spans="1:20" ht="12" hidden="1" customHeight="1" x14ac:dyDescent="0.25">
      <c r="C46" s="61"/>
      <c r="D46" s="118"/>
      <c r="E46" s="117"/>
      <c r="F46" s="115"/>
      <c r="G46" s="115"/>
      <c r="H46" s="113"/>
      <c r="I46" s="113"/>
      <c r="J46" s="113"/>
      <c r="K46" s="113"/>
      <c r="L46" s="116"/>
      <c r="N46" s="128" t="s">
        <v>174</v>
      </c>
      <c r="O46" s="126"/>
      <c r="P46" s="126"/>
      <c r="Q46" s="126"/>
      <c r="R46" s="126"/>
      <c r="S46" s="126"/>
      <c r="T46" s="126"/>
    </row>
    <row r="47" spans="1:20" s="158" customFormat="1" ht="12" customHeight="1" x14ac:dyDescent="0.15">
      <c r="A47" s="145"/>
      <c r="B47" s="145"/>
      <c r="C47" s="146" t="s">
        <v>175</v>
      </c>
      <c r="D47" s="147" t="str">
        <f>"4.3."&amp;N47</f>
        <v>4.3.1</v>
      </c>
      <c r="E47" s="148" t="s">
        <v>201</v>
      </c>
      <c r="F47" s="149" t="s">
        <v>168</v>
      </c>
      <c r="G47" s="149" t="s">
        <v>251</v>
      </c>
      <c r="H47" s="150">
        <f>SUM(I47:L47)</f>
        <v>44515.415999999997</v>
      </c>
      <c r="I47" s="151">
        <v>38064.025000000001</v>
      </c>
      <c r="J47" s="151">
        <v>0</v>
      </c>
      <c r="K47" s="151">
        <v>6451.3909999999996</v>
      </c>
      <c r="L47" s="151">
        <v>0</v>
      </c>
      <c r="M47" s="145"/>
      <c r="N47" s="152" t="s">
        <v>166</v>
      </c>
      <c r="O47" s="153" t="s">
        <v>201</v>
      </c>
      <c r="P47" s="153" t="s">
        <v>203</v>
      </c>
      <c r="Q47" s="153" t="s">
        <v>204</v>
      </c>
      <c r="R47" s="153" t="s">
        <v>39</v>
      </c>
      <c r="S47" s="152" t="s">
        <v>180</v>
      </c>
      <c r="T47" s="152" t="s">
        <v>252</v>
      </c>
    </row>
    <row r="48" spans="1:20" s="158" customFormat="1" ht="12" customHeight="1" x14ac:dyDescent="0.15">
      <c r="A48" s="145"/>
      <c r="B48" s="145"/>
      <c r="C48" s="146" t="s">
        <v>175</v>
      </c>
      <c r="D48" s="147" t="str">
        <f>"4.3."&amp;N48</f>
        <v>4.3.2</v>
      </c>
      <c r="E48" s="148" t="s">
        <v>209</v>
      </c>
      <c r="F48" s="149" t="s">
        <v>168</v>
      </c>
      <c r="G48" s="149" t="s">
        <v>251</v>
      </c>
      <c r="H48" s="150">
        <f>SUM(I48:L48)</f>
        <v>5278.4030000000002</v>
      </c>
      <c r="I48" s="151">
        <v>4613.7420000000002</v>
      </c>
      <c r="J48" s="151">
        <v>0</v>
      </c>
      <c r="K48" s="151">
        <v>664.66099999999994</v>
      </c>
      <c r="L48" s="151">
        <v>0</v>
      </c>
      <c r="M48" s="145"/>
      <c r="N48" s="152" t="s">
        <v>197</v>
      </c>
      <c r="O48" s="153" t="s">
        <v>209</v>
      </c>
      <c r="P48" s="153" t="s">
        <v>211</v>
      </c>
      <c r="Q48" s="153" t="s">
        <v>212</v>
      </c>
      <c r="R48" s="153" t="s">
        <v>39</v>
      </c>
      <c r="S48" s="152" t="s">
        <v>180</v>
      </c>
      <c r="T48" s="152" t="s">
        <v>252</v>
      </c>
    </row>
    <row r="49" spans="1:20" s="158" customFormat="1" ht="12" customHeight="1" x14ac:dyDescent="0.15">
      <c r="A49" s="145"/>
      <c r="B49" s="145"/>
      <c r="C49" s="146" t="s">
        <v>175</v>
      </c>
      <c r="D49" s="147" t="str">
        <f>"4.3."&amp;N49</f>
        <v>4.3.3</v>
      </c>
      <c r="E49" s="148" t="s">
        <v>205</v>
      </c>
      <c r="F49" s="149" t="s">
        <v>168</v>
      </c>
      <c r="G49" s="149" t="s">
        <v>251</v>
      </c>
      <c r="H49" s="150">
        <f>SUM(I49:L49)</f>
        <v>198.05</v>
      </c>
      <c r="I49" s="151">
        <v>0</v>
      </c>
      <c r="J49" s="151">
        <v>0</v>
      </c>
      <c r="K49" s="151">
        <v>198.05</v>
      </c>
      <c r="L49" s="151">
        <v>0</v>
      </c>
      <c r="M49" s="145"/>
      <c r="N49" s="152" t="s">
        <v>202</v>
      </c>
      <c r="O49" s="153" t="s">
        <v>205</v>
      </c>
      <c r="P49" s="153" t="s">
        <v>207</v>
      </c>
      <c r="Q49" s="153" t="s">
        <v>208</v>
      </c>
      <c r="R49" s="153" t="s">
        <v>39</v>
      </c>
      <c r="S49" s="152" t="s">
        <v>180</v>
      </c>
      <c r="T49" s="152" t="s">
        <v>252</v>
      </c>
    </row>
    <row r="50" spans="1:20" ht="12" customHeight="1" x14ac:dyDescent="0.25">
      <c r="C50" s="61"/>
      <c r="D50" s="114"/>
      <c r="E50" s="117" t="s">
        <v>182</v>
      </c>
      <c r="F50" s="115"/>
      <c r="G50" s="115"/>
      <c r="H50" s="113"/>
      <c r="I50" s="113"/>
      <c r="J50" s="113"/>
      <c r="K50" s="113"/>
      <c r="L50" s="116"/>
      <c r="N50" s="126"/>
      <c r="O50" s="126"/>
      <c r="P50" s="126"/>
      <c r="Q50" s="126"/>
      <c r="R50" s="126"/>
      <c r="S50" s="126"/>
      <c r="T50" s="131" t="s">
        <v>253</v>
      </c>
    </row>
    <row r="51" spans="1:20" ht="12" customHeight="1" x14ac:dyDescent="0.25">
      <c r="C51" s="61"/>
      <c r="D51" s="147" t="s">
        <v>254</v>
      </c>
      <c r="E51" s="121" t="s">
        <v>255</v>
      </c>
      <c r="F51" s="112" t="s">
        <v>168</v>
      </c>
      <c r="G51" s="71" t="s">
        <v>256</v>
      </c>
      <c r="H51" s="60">
        <f t="shared" ref="H51:H59" si="3">SUM(I51:L51)</f>
        <v>31089.514999999999</v>
      </c>
      <c r="I51" s="70">
        <v>0</v>
      </c>
      <c r="J51" s="70">
        <v>0</v>
      </c>
      <c r="K51" s="70">
        <v>1506.547</v>
      </c>
      <c r="L51" s="70">
        <v>29582.968000000001</v>
      </c>
      <c r="N51" s="126"/>
      <c r="O51" s="126"/>
      <c r="P51" s="126"/>
      <c r="Q51" s="126"/>
      <c r="R51" s="126"/>
      <c r="S51" s="126"/>
      <c r="T51" s="128" t="s">
        <v>169</v>
      </c>
    </row>
    <row r="52" spans="1:20" ht="12" customHeight="1" x14ac:dyDescent="0.25">
      <c r="C52" s="61"/>
      <c r="D52" s="72" t="s">
        <v>210</v>
      </c>
      <c r="E52" s="119" t="s">
        <v>257</v>
      </c>
      <c r="F52" s="120" t="s">
        <v>168</v>
      </c>
      <c r="G52" s="120" t="s">
        <v>258</v>
      </c>
      <c r="H52" s="60">
        <f t="shared" si="3"/>
        <v>92441.434999999998</v>
      </c>
      <c r="I52" s="70">
        <v>47429.817000000003</v>
      </c>
      <c r="J52" s="70">
        <v>0</v>
      </c>
      <c r="K52" s="70">
        <v>45011.618000000002</v>
      </c>
      <c r="L52" s="70">
        <v>0</v>
      </c>
      <c r="N52" s="126"/>
      <c r="O52" s="126"/>
      <c r="P52" s="126"/>
      <c r="Q52" s="126"/>
      <c r="R52" s="126"/>
      <c r="S52" s="126"/>
      <c r="T52" s="128" t="s">
        <v>169</v>
      </c>
    </row>
    <row r="53" spans="1:20" ht="12" customHeight="1" x14ac:dyDescent="0.25">
      <c r="C53" s="61"/>
      <c r="D53" s="72" t="s">
        <v>214</v>
      </c>
      <c r="E53" s="119" t="s">
        <v>259</v>
      </c>
      <c r="F53" s="120" t="s">
        <v>168</v>
      </c>
      <c r="G53" s="120" t="s">
        <v>260</v>
      </c>
      <c r="H53" s="60">
        <f t="shared" si="3"/>
        <v>0</v>
      </c>
      <c r="I53" s="70">
        <v>0</v>
      </c>
      <c r="J53" s="70">
        <v>0</v>
      </c>
      <c r="K53" s="70">
        <v>0</v>
      </c>
      <c r="L53" s="70">
        <v>0</v>
      </c>
      <c r="N53" s="126"/>
      <c r="O53" s="126"/>
      <c r="P53" s="126"/>
      <c r="Q53" s="126"/>
      <c r="R53" s="126"/>
      <c r="S53" s="126"/>
      <c r="T53" s="128" t="s">
        <v>169</v>
      </c>
    </row>
    <row r="54" spans="1:20" ht="12" customHeight="1" x14ac:dyDescent="0.25">
      <c r="C54" s="61"/>
      <c r="D54" s="72" t="s">
        <v>261</v>
      </c>
      <c r="E54" s="119" t="s">
        <v>262</v>
      </c>
      <c r="F54" s="120" t="s">
        <v>168</v>
      </c>
      <c r="G54" s="120" t="s">
        <v>263</v>
      </c>
      <c r="H54" s="60">
        <f t="shared" si="3"/>
        <v>0</v>
      </c>
      <c r="I54" s="70">
        <v>0</v>
      </c>
      <c r="J54" s="70">
        <v>0</v>
      </c>
      <c r="K54" s="70">
        <v>0</v>
      </c>
      <c r="L54" s="70">
        <v>0</v>
      </c>
      <c r="N54" s="126"/>
      <c r="O54" s="126"/>
      <c r="P54" s="126"/>
      <c r="Q54" s="126"/>
      <c r="R54" s="126"/>
      <c r="S54" s="126"/>
      <c r="T54" s="128" t="s">
        <v>169</v>
      </c>
    </row>
    <row r="55" spans="1:20" ht="12" customHeight="1" x14ac:dyDescent="0.25">
      <c r="C55" s="61"/>
      <c r="D55" s="72" t="s">
        <v>264</v>
      </c>
      <c r="E55" s="119" t="s">
        <v>265</v>
      </c>
      <c r="F55" s="120" t="s">
        <v>168</v>
      </c>
      <c r="G55" s="120" t="s">
        <v>266</v>
      </c>
      <c r="H55" s="60">
        <f t="shared" si="3"/>
        <v>4747.3729999999996</v>
      </c>
      <c r="I55" s="70">
        <v>1149.175</v>
      </c>
      <c r="J55" s="70">
        <v>0</v>
      </c>
      <c r="K55" s="70">
        <v>1085.904</v>
      </c>
      <c r="L55" s="70">
        <v>2512.2939999999999</v>
      </c>
      <c r="N55" s="126"/>
      <c r="O55" s="126"/>
      <c r="P55" s="126"/>
      <c r="Q55" s="126"/>
      <c r="R55" s="126"/>
      <c r="S55" s="126"/>
      <c r="T55" s="128" t="s">
        <v>169</v>
      </c>
    </row>
    <row r="56" spans="1:20" ht="12" customHeight="1" x14ac:dyDescent="0.25">
      <c r="C56" s="61"/>
      <c r="D56" s="147" t="s">
        <v>267</v>
      </c>
      <c r="E56" s="121" t="s">
        <v>268</v>
      </c>
      <c r="F56" s="112" t="s">
        <v>168</v>
      </c>
      <c r="G56" s="71" t="s">
        <v>269</v>
      </c>
      <c r="H56" s="60">
        <f t="shared" si="3"/>
        <v>0</v>
      </c>
      <c r="I56" s="70">
        <v>0</v>
      </c>
      <c r="J56" s="70">
        <v>0</v>
      </c>
      <c r="K56" s="70">
        <v>0</v>
      </c>
      <c r="L56" s="70">
        <v>0</v>
      </c>
      <c r="N56" s="126"/>
      <c r="O56" s="126"/>
      <c r="P56" s="126"/>
      <c r="Q56" s="126"/>
      <c r="R56" s="126"/>
      <c r="S56" s="126"/>
      <c r="T56" s="128" t="s">
        <v>169</v>
      </c>
    </row>
    <row r="57" spans="1:20" ht="12" customHeight="1" x14ac:dyDescent="0.25">
      <c r="C57" s="61"/>
      <c r="D57" s="72" t="s">
        <v>270</v>
      </c>
      <c r="E57" s="119" t="s">
        <v>271</v>
      </c>
      <c r="F57" s="120" t="s">
        <v>168</v>
      </c>
      <c r="G57" s="120" t="s">
        <v>272</v>
      </c>
      <c r="H57" s="60">
        <f t="shared" si="3"/>
        <v>4821.7020000000002</v>
      </c>
      <c r="I57" s="70">
        <v>278.23899999999998</v>
      </c>
      <c r="J57" s="70">
        <v>60</v>
      </c>
      <c r="K57" s="70">
        <v>1059.3219999999999</v>
      </c>
      <c r="L57" s="70">
        <v>3424.1410000000001</v>
      </c>
      <c r="N57" s="126"/>
      <c r="O57" s="126"/>
      <c r="P57" s="126"/>
      <c r="Q57" s="126"/>
      <c r="R57" s="126"/>
      <c r="S57" s="126"/>
      <c r="T57" s="128" t="s">
        <v>169</v>
      </c>
    </row>
    <row r="58" spans="1:20" ht="24" customHeight="1" x14ac:dyDescent="0.25">
      <c r="C58" s="61"/>
      <c r="D58" s="72" t="s">
        <v>273</v>
      </c>
      <c r="E58" s="119" t="s">
        <v>274</v>
      </c>
      <c r="F58" s="120" t="s">
        <v>168</v>
      </c>
      <c r="G58" s="120" t="s">
        <v>275</v>
      </c>
      <c r="H58" s="60">
        <f t="shared" si="3"/>
        <v>-74.329000000000178</v>
      </c>
      <c r="I58" s="60">
        <f>I55-I57</f>
        <v>870.93599999999992</v>
      </c>
      <c r="J58" s="60">
        <f>J55-J57</f>
        <v>-60</v>
      </c>
      <c r="K58" s="60">
        <f>K55-K57</f>
        <v>26.582000000000107</v>
      </c>
      <c r="L58" s="60">
        <f>L55-L57</f>
        <v>-911.84700000000021</v>
      </c>
      <c r="N58" s="126"/>
      <c r="O58" s="126"/>
      <c r="P58" s="126"/>
      <c r="Q58" s="126"/>
      <c r="R58" s="126"/>
      <c r="S58" s="126"/>
      <c r="T58" s="128" t="s">
        <v>169</v>
      </c>
    </row>
    <row r="59" spans="1:20" ht="12" customHeight="1" x14ac:dyDescent="0.25">
      <c r="C59" s="61"/>
      <c r="D59" s="72" t="s">
        <v>276</v>
      </c>
      <c r="E59" s="119" t="s">
        <v>277</v>
      </c>
      <c r="F59" s="120" t="s">
        <v>168</v>
      </c>
      <c r="G59" s="120" t="s">
        <v>278</v>
      </c>
      <c r="H59" s="60">
        <f t="shared" si="3"/>
        <v>-9.9999998928979039E-4</v>
      </c>
      <c r="I59" s="60">
        <f>SUM(I15,I33,I38)-SUM(I39,I52:I55)</f>
        <v>0</v>
      </c>
      <c r="J59" s="60">
        <f>SUM(J15,J33,J38)-SUM(J39,J52:J55)</f>
        <v>0</v>
      </c>
      <c r="K59" s="60">
        <f>SUM(K15,K33,K38)-SUM(K39,K52:K55)</f>
        <v>-9.9999998928979039E-4</v>
      </c>
      <c r="L59" s="60">
        <f>SUM(L15,L33,L38)-SUM(L39,L52:L55)</f>
        <v>0</v>
      </c>
      <c r="N59" s="126"/>
      <c r="O59" s="126"/>
      <c r="P59" s="126"/>
      <c r="Q59" s="126"/>
      <c r="R59" s="126"/>
      <c r="S59" s="126"/>
      <c r="T59" s="128" t="s">
        <v>169</v>
      </c>
    </row>
    <row r="60" spans="1:20" ht="18" customHeight="1" x14ac:dyDescent="0.25">
      <c r="C60" s="61"/>
      <c r="D60" s="188" t="s">
        <v>279</v>
      </c>
      <c r="E60" s="189"/>
      <c r="F60" s="189"/>
      <c r="G60" s="135"/>
      <c r="H60" s="133"/>
      <c r="I60" s="133"/>
      <c r="J60" s="133"/>
      <c r="K60" s="133"/>
      <c r="L60" s="134"/>
      <c r="N60" s="126"/>
      <c r="O60" s="126"/>
      <c r="P60" s="126"/>
      <c r="Q60" s="126"/>
      <c r="R60" s="126"/>
      <c r="S60" s="126"/>
      <c r="T60" s="126"/>
    </row>
    <row r="61" spans="1:20" ht="12" customHeight="1" x14ac:dyDescent="0.25">
      <c r="C61" s="61"/>
      <c r="D61" s="72" t="s">
        <v>280</v>
      </c>
      <c r="E61" s="119" t="s">
        <v>167</v>
      </c>
      <c r="F61" s="120" t="s">
        <v>281</v>
      </c>
      <c r="G61" s="120" t="s">
        <v>282</v>
      </c>
      <c r="H61" s="60">
        <f>SUM(I61:L61)</f>
        <v>17.879000000000001</v>
      </c>
      <c r="I61" s="60">
        <f>SUM(I62,I63,I67,I70)</f>
        <v>13.812000000000001</v>
      </c>
      <c r="J61" s="60">
        <f>SUM(J62,J63,J67,J70)</f>
        <v>0</v>
      </c>
      <c r="K61" s="60">
        <f>SUM(K62,K63,K67,K70)</f>
        <v>4.0670000000000002</v>
      </c>
      <c r="L61" s="60">
        <f>SUM(L62,L63,L67,L70)</f>
        <v>0</v>
      </c>
      <c r="N61" s="126"/>
      <c r="O61" s="126"/>
      <c r="P61" s="126"/>
      <c r="Q61" s="126"/>
      <c r="R61" s="126"/>
      <c r="S61" s="126"/>
      <c r="T61" s="128" t="s">
        <v>169</v>
      </c>
    </row>
    <row r="62" spans="1:20" ht="12" customHeight="1" x14ac:dyDescent="0.25">
      <c r="C62" s="61"/>
      <c r="D62" s="147" t="s">
        <v>283</v>
      </c>
      <c r="E62" s="121" t="s">
        <v>171</v>
      </c>
      <c r="F62" s="112" t="s">
        <v>281</v>
      </c>
      <c r="G62" s="71" t="s">
        <v>284</v>
      </c>
      <c r="H62" s="60">
        <f>SUM(I62:L62)</f>
        <v>0</v>
      </c>
      <c r="I62" s="70"/>
      <c r="J62" s="70"/>
      <c r="K62" s="70"/>
      <c r="L62" s="70"/>
      <c r="N62" s="126"/>
      <c r="O62" s="126"/>
      <c r="P62" s="126"/>
      <c r="Q62" s="126"/>
      <c r="R62" s="126"/>
      <c r="S62" s="126"/>
      <c r="T62" s="128" t="s">
        <v>169</v>
      </c>
    </row>
    <row r="63" spans="1:20" ht="12" customHeight="1" x14ac:dyDescent="0.25">
      <c r="C63" s="61"/>
      <c r="D63" s="147" t="s">
        <v>285</v>
      </c>
      <c r="E63" s="121" t="s">
        <v>173</v>
      </c>
      <c r="F63" s="112" t="s">
        <v>281</v>
      </c>
      <c r="G63" s="71" t="s">
        <v>286</v>
      </c>
      <c r="H63" s="60">
        <f>SUM(I63:L63)</f>
        <v>2.169</v>
      </c>
      <c r="I63" s="60">
        <f>SUM(I64:I66)</f>
        <v>2.169</v>
      </c>
      <c r="J63" s="60">
        <f>SUM(J64:J66)</f>
        <v>0</v>
      </c>
      <c r="K63" s="60">
        <f>SUM(K64:K66)</f>
        <v>0</v>
      </c>
      <c r="L63" s="60">
        <f>SUM(L64:L66)</f>
        <v>0</v>
      </c>
      <c r="N63" s="126"/>
      <c r="O63" s="126"/>
      <c r="P63" s="126"/>
      <c r="Q63" s="126"/>
      <c r="R63" s="126"/>
      <c r="S63" s="126"/>
      <c r="T63" s="128" t="s">
        <v>169</v>
      </c>
    </row>
    <row r="64" spans="1:20" ht="12" hidden="1" customHeight="1" x14ac:dyDescent="0.25">
      <c r="C64" s="61"/>
      <c r="D64" s="118"/>
      <c r="E64" s="117"/>
      <c r="F64" s="115"/>
      <c r="G64" s="115"/>
      <c r="H64" s="113"/>
      <c r="I64" s="113"/>
      <c r="J64" s="113"/>
      <c r="K64" s="113"/>
      <c r="L64" s="116"/>
      <c r="N64" s="128" t="s">
        <v>174</v>
      </c>
      <c r="O64" s="126"/>
      <c r="P64" s="126"/>
      <c r="Q64" s="126"/>
      <c r="R64" s="126"/>
      <c r="S64" s="126"/>
      <c r="T64" s="126"/>
    </row>
    <row r="65" spans="1:20" s="158" customFormat="1" ht="12" customHeight="1" x14ac:dyDescent="0.15">
      <c r="A65" s="145"/>
      <c r="B65" s="145"/>
      <c r="C65" s="146" t="s">
        <v>175</v>
      </c>
      <c r="D65" s="147" t="str">
        <f>"12.2."&amp;N65</f>
        <v>12.2.1</v>
      </c>
      <c r="E65" s="148" t="s">
        <v>176</v>
      </c>
      <c r="F65" s="149" t="s">
        <v>281</v>
      </c>
      <c r="G65" s="149" t="s">
        <v>286</v>
      </c>
      <c r="H65" s="150">
        <f>SUM(I65:L65)</f>
        <v>2.169</v>
      </c>
      <c r="I65" s="151">
        <v>2.169</v>
      </c>
      <c r="J65" s="151">
        <v>0</v>
      </c>
      <c r="K65" s="151">
        <v>0</v>
      </c>
      <c r="L65" s="151">
        <v>0</v>
      </c>
      <c r="M65" s="145"/>
      <c r="N65" s="152" t="s">
        <v>166</v>
      </c>
      <c r="O65" s="153" t="s">
        <v>176</v>
      </c>
      <c r="P65" s="153" t="s">
        <v>177</v>
      </c>
      <c r="Q65" s="153" t="s">
        <v>178</v>
      </c>
      <c r="R65" s="153" t="s">
        <v>179</v>
      </c>
      <c r="S65" s="152" t="s">
        <v>180</v>
      </c>
      <c r="T65" s="152" t="s">
        <v>287</v>
      </c>
    </row>
    <row r="66" spans="1:20" ht="12" customHeight="1" x14ac:dyDescent="0.25">
      <c r="C66" s="61"/>
      <c r="D66" s="114"/>
      <c r="E66" s="117" t="s">
        <v>182</v>
      </c>
      <c r="F66" s="115"/>
      <c r="G66" s="115"/>
      <c r="H66" s="113"/>
      <c r="I66" s="113"/>
      <c r="J66" s="113"/>
      <c r="K66" s="113"/>
      <c r="L66" s="116"/>
      <c r="N66" s="126"/>
      <c r="O66" s="126"/>
      <c r="P66" s="126"/>
      <c r="Q66" s="126"/>
      <c r="R66" s="126"/>
      <c r="S66" s="126"/>
      <c r="T66" s="131" t="s">
        <v>288</v>
      </c>
    </row>
    <row r="67" spans="1:20" ht="12" customHeight="1" x14ac:dyDescent="0.25">
      <c r="C67" s="61"/>
      <c r="D67" s="147" t="s">
        <v>289</v>
      </c>
      <c r="E67" s="121" t="s">
        <v>185</v>
      </c>
      <c r="F67" s="112" t="s">
        <v>281</v>
      </c>
      <c r="G67" s="71" t="s">
        <v>290</v>
      </c>
      <c r="H67" s="60">
        <f>SUM(I67:L67)</f>
        <v>0</v>
      </c>
      <c r="I67" s="60">
        <f>SUM(I68:I69)</f>
        <v>0</v>
      </c>
      <c r="J67" s="60">
        <f>SUM(J68:J69)</f>
        <v>0</v>
      </c>
      <c r="K67" s="60">
        <f>SUM(K68:K69)</f>
        <v>0</v>
      </c>
      <c r="L67" s="60">
        <f>SUM(L68:L69)</f>
        <v>0</v>
      </c>
      <c r="N67" s="126"/>
      <c r="O67" s="126"/>
      <c r="P67" s="126"/>
      <c r="Q67" s="126"/>
      <c r="R67" s="126"/>
      <c r="S67" s="126"/>
      <c r="T67" s="128" t="s">
        <v>169</v>
      </c>
    </row>
    <row r="68" spans="1:20" ht="12" hidden="1" customHeight="1" x14ac:dyDescent="0.25">
      <c r="C68" s="61"/>
      <c r="D68" s="118"/>
      <c r="E68" s="117"/>
      <c r="F68" s="115"/>
      <c r="G68" s="115"/>
      <c r="H68" s="113"/>
      <c r="I68" s="113"/>
      <c r="J68" s="113"/>
      <c r="K68" s="113"/>
      <c r="L68" s="116"/>
      <c r="N68" s="128" t="s">
        <v>174</v>
      </c>
      <c r="O68" s="126"/>
      <c r="P68" s="126"/>
      <c r="Q68" s="126"/>
      <c r="R68" s="126"/>
      <c r="S68" s="126"/>
      <c r="T68" s="126"/>
    </row>
    <row r="69" spans="1:20" ht="12" customHeight="1" x14ac:dyDescent="0.25">
      <c r="C69" s="61"/>
      <c r="D69" s="114"/>
      <c r="E69" s="117" t="s">
        <v>182</v>
      </c>
      <c r="F69" s="115"/>
      <c r="G69" s="115"/>
      <c r="H69" s="113"/>
      <c r="I69" s="113"/>
      <c r="J69" s="113"/>
      <c r="K69" s="113"/>
      <c r="L69" s="116"/>
      <c r="N69" s="126"/>
      <c r="O69" s="126"/>
      <c r="P69" s="126"/>
      <c r="Q69" s="126"/>
      <c r="R69" s="126"/>
      <c r="S69" s="126"/>
      <c r="T69" s="131" t="s">
        <v>291</v>
      </c>
    </row>
    <row r="70" spans="1:20" ht="12" customHeight="1" x14ac:dyDescent="0.25">
      <c r="C70" s="61"/>
      <c r="D70" s="147" t="s">
        <v>292</v>
      </c>
      <c r="E70" s="121" t="s">
        <v>189</v>
      </c>
      <c r="F70" s="112" t="s">
        <v>281</v>
      </c>
      <c r="G70" s="71" t="s">
        <v>293</v>
      </c>
      <c r="H70" s="60">
        <f>SUM(I70:L70)</f>
        <v>15.71</v>
      </c>
      <c r="I70" s="60">
        <f>SUM(I71:I78)</f>
        <v>11.643000000000001</v>
      </c>
      <c r="J70" s="60">
        <f>SUM(J71:J78)</f>
        <v>0</v>
      </c>
      <c r="K70" s="60">
        <f>SUM(K71:K78)</f>
        <v>4.0670000000000002</v>
      </c>
      <c r="L70" s="60">
        <f>SUM(L71:L78)</f>
        <v>0</v>
      </c>
      <c r="N70" s="126"/>
      <c r="O70" s="126"/>
      <c r="P70" s="126"/>
      <c r="Q70" s="126"/>
      <c r="R70" s="126"/>
      <c r="S70" s="126"/>
      <c r="T70" s="128" t="s">
        <v>169</v>
      </c>
    </row>
    <row r="71" spans="1:20" ht="12" hidden="1" customHeight="1" x14ac:dyDescent="0.25">
      <c r="C71" s="61"/>
      <c r="D71" s="118"/>
      <c r="E71" s="117"/>
      <c r="F71" s="115"/>
      <c r="G71" s="115"/>
      <c r="H71" s="113"/>
      <c r="I71" s="113"/>
      <c r="J71" s="113"/>
      <c r="K71" s="113"/>
      <c r="L71" s="116"/>
      <c r="N71" s="128" t="s">
        <v>174</v>
      </c>
      <c r="O71" s="126"/>
      <c r="P71" s="126"/>
      <c r="Q71" s="126"/>
      <c r="R71" s="126"/>
      <c r="S71" s="126"/>
      <c r="T71" s="126"/>
    </row>
    <row r="72" spans="1:20" s="158" customFormat="1" ht="12" customHeight="1" x14ac:dyDescent="0.15">
      <c r="A72" s="145"/>
      <c r="B72" s="145"/>
      <c r="C72" s="146" t="s">
        <v>175</v>
      </c>
      <c r="D72" s="147" t="str">
        <f t="shared" ref="D72:D77" si="4">"12.4."&amp;N72</f>
        <v>12.4.1</v>
      </c>
      <c r="E72" s="148" t="s">
        <v>191</v>
      </c>
      <c r="F72" s="149" t="s">
        <v>281</v>
      </c>
      <c r="G72" s="149" t="s">
        <v>293</v>
      </c>
      <c r="H72" s="150">
        <f t="shared" ref="H72:H77" si="5">SUM(I72:L72)</f>
        <v>11.847000000000001</v>
      </c>
      <c r="I72" s="151">
        <v>11.643000000000001</v>
      </c>
      <c r="J72" s="151">
        <v>0</v>
      </c>
      <c r="K72" s="151">
        <v>0.20399999999999999</v>
      </c>
      <c r="L72" s="151">
        <v>0</v>
      </c>
      <c r="M72" s="145"/>
      <c r="N72" s="152" t="s">
        <v>166</v>
      </c>
      <c r="O72" s="153" t="s">
        <v>191</v>
      </c>
      <c r="P72" s="153" t="s">
        <v>192</v>
      </c>
      <c r="Q72" s="153" t="s">
        <v>193</v>
      </c>
      <c r="R72" s="153" t="s">
        <v>194</v>
      </c>
      <c r="S72" s="152" t="s">
        <v>180</v>
      </c>
      <c r="T72" s="152" t="s">
        <v>294</v>
      </c>
    </row>
    <row r="73" spans="1:20" s="158" customFormat="1" ht="12" customHeight="1" x14ac:dyDescent="0.15">
      <c r="A73" s="145"/>
      <c r="B73" s="145"/>
      <c r="C73" s="146" t="s">
        <v>175</v>
      </c>
      <c r="D73" s="147" t="str">
        <f t="shared" si="4"/>
        <v>12.4.2</v>
      </c>
      <c r="E73" s="148" t="s">
        <v>196</v>
      </c>
      <c r="F73" s="149" t="s">
        <v>281</v>
      </c>
      <c r="G73" s="149" t="s">
        <v>293</v>
      </c>
      <c r="H73" s="150">
        <f t="shared" si="5"/>
        <v>0.104</v>
      </c>
      <c r="I73" s="151">
        <v>0</v>
      </c>
      <c r="J73" s="151">
        <v>0</v>
      </c>
      <c r="K73" s="151">
        <v>0.104</v>
      </c>
      <c r="L73" s="151">
        <v>0</v>
      </c>
      <c r="M73" s="145"/>
      <c r="N73" s="152" t="s">
        <v>197</v>
      </c>
      <c r="O73" s="153" t="s">
        <v>196</v>
      </c>
      <c r="P73" s="153" t="s">
        <v>198</v>
      </c>
      <c r="Q73" s="153" t="s">
        <v>199</v>
      </c>
      <c r="R73" s="153" t="s">
        <v>200</v>
      </c>
      <c r="S73" s="152" t="s">
        <v>180</v>
      </c>
      <c r="T73" s="152" t="s">
        <v>294</v>
      </c>
    </row>
    <row r="74" spans="1:20" s="158" customFormat="1" ht="12" customHeight="1" x14ac:dyDescent="0.15">
      <c r="A74" s="145"/>
      <c r="B74" s="145"/>
      <c r="C74" s="146" t="s">
        <v>175</v>
      </c>
      <c r="D74" s="147" t="str">
        <f t="shared" si="4"/>
        <v>12.4.3</v>
      </c>
      <c r="E74" s="148" t="s">
        <v>201</v>
      </c>
      <c r="F74" s="149" t="s">
        <v>281</v>
      </c>
      <c r="G74" s="149" t="s">
        <v>293</v>
      </c>
      <c r="H74" s="150">
        <f t="shared" si="5"/>
        <v>2.3479999999999999</v>
      </c>
      <c r="I74" s="151">
        <v>0</v>
      </c>
      <c r="J74" s="151">
        <v>0</v>
      </c>
      <c r="K74" s="151">
        <v>2.3479999999999999</v>
      </c>
      <c r="L74" s="151">
        <v>0</v>
      </c>
      <c r="M74" s="145"/>
      <c r="N74" s="152" t="s">
        <v>202</v>
      </c>
      <c r="O74" s="153" t="s">
        <v>201</v>
      </c>
      <c r="P74" s="153" t="s">
        <v>203</v>
      </c>
      <c r="Q74" s="153" t="s">
        <v>204</v>
      </c>
      <c r="R74" s="153" t="s">
        <v>39</v>
      </c>
      <c r="S74" s="152" t="s">
        <v>180</v>
      </c>
      <c r="T74" s="152" t="s">
        <v>294</v>
      </c>
    </row>
    <row r="75" spans="1:20" s="158" customFormat="1" ht="12" customHeight="1" x14ac:dyDescent="0.15">
      <c r="A75" s="145"/>
      <c r="B75" s="145"/>
      <c r="C75" s="146" t="s">
        <v>175</v>
      </c>
      <c r="D75" s="147" t="str">
        <f t="shared" si="4"/>
        <v>12.4.4</v>
      </c>
      <c r="E75" s="148" t="s">
        <v>205</v>
      </c>
      <c r="F75" s="149" t="s">
        <v>281</v>
      </c>
      <c r="G75" s="149" t="s">
        <v>293</v>
      </c>
      <c r="H75" s="150">
        <f t="shared" si="5"/>
        <v>0.309</v>
      </c>
      <c r="I75" s="151">
        <v>0</v>
      </c>
      <c r="J75" s="151">
        <v>0</v>
      </c>
      <c r="K75" s="151">
        <v>0.309</v>
      </c>
      <c r="L75" s="151">
        <v>0</v>
      </c>
      <c r="M75" s="145"/>
      <c r="N75" s="152" t="s">
        <v>206</v>
      </c>
      <c r="O75" s="153" t="s">
        <v>205</v>
      </c>
      <c r="P75" s="153" t="s">
        <v>207</v>
      </c>
      <c r="Q75" s="153" t="s">
        <v>208</v>
      </c>
      <c r="R75" s="153" t="s">
        <v>39</v>
      </c>
      <c r="S75" s="152" t="s">
        <v>180</v>
      </c>
      <c r="T75" s="152" t="s">
        <v>294</v>
      </c>
    </row>
    <row r="76" spans="1:20" s="158" customFormat="1" ht="12" customHeight="1" x14ac:dyDescent="0.15">
      <c r="A76" s="145"/>
      <c r="B76" s="145"/>
      <c r="C76" s="146" t="s">
        <v>175</v>
      </c>
      <c r="D76" s="147" t="str">
        <f t="shared" si="4"/>
        <v>12.4.5</v>
      </c>
      <c r="E76" s="148" t="s">
        <v>209</v>
      </c>
      <c r="F76" s="149" t="s">
        <v>281</v>
      </c>
      <c r="G76" s="149" t="s">
        <v>293</v>
      </c>
      <c r="H76" s="150">
        <f t="shared" si="5"/>
        <v>0.55200000000000005</v>
      </c>
      <c r="I76" s="151">
        <v>0</v>
      </c>
      <c r="J76" s="151">
        <v>0</v>
      </c>
      <c r="K76" s="151">
        <v>0.55200000000000005</v>
      </c>
      <c r="L76" s="151">
        <v>0</v>
      </c>
      <c r="M76" s="145"/>
      <c r="N76" s="152" t="s">
        <v>210</v>
      </c>
      <c r="O76" s="153" t="s">
        <v>209</v>
      </c>
      <c r="P76" s="153" t="s">
        <v>211</v>
      </c>
      <c r="Q76" s="153" t="s">
        <v>212</v>
      </c>
      <c r="R76" s="153" t="s">
        <v>39</v>
      </c>
      <c r="S76" s="152" t="s">
        <v>180</v>
      </c>
      <c r="T76" s="152" t="s">
        <v>294</v>
      </c>
    </row>
    <row r="77" spans="1:20" s="158" customFormat="1" ht="12" customHeight="1" x14ac:dyDescent="0.15">
      <c r="A77" s="145"/>
      <c r="B77" s="145"/>
      <c r="C77" s="146" t="s">
        <v>175</v>
      </c>
      <c r="D77" s="147" t="str">
        <f t="shared" si="4"/>
        <v>12.4.6</v>
      </c>
      <c r="E77" s="148" t="s">
        <v>213</v>
      </c>
      <c r="F77" s="149" t="s">
        <v>281</v>
      </c>
      <c r="G77" s="149" t="s">
        <v>293</v>
      </c>
      <c r="H77" s="150">
        <f t="shared" si="5"/>
        <v>0.55000000000000004</v>
      </c>
      <c r="I77" s="151">
        <v>0</v>
      </c>
      <c r="J77" s="151">
        <v>0</v>
      </c>
      <c r="K77" s="151">
        <v>0.55000000000000004</v>
      </c>
      <c r="L77" s="151">
        <v>0</v>
      </c>
      <c r="M77" s="145"/>
      <c r="N77" s="152" t="s">
        <v>214</v>
      </c>
      <c r="O77" s="153" t="s">
        <v>213</v>
      </c>
      <c r="P77" s="153" t="s">
        <v>215</v>
      </c>
      <c r="Q77" s="153" t="s">
        <v>216</v>
      </c>
      <c r="R77" s="153" t="s">
        <v>217</v>
      </c>
      <c r="S77" s="152" t="s">
        <v>180</v>
      </c>
      <c r="T77" s="152" t="s">
        <v>294</v>
      </c>
    </row>
    <row r="78" spans="1:20" ht="12" customHeight="1" x14ac:dyDescent="0.25">
      <c r="C78" s="61"/>
      <c r="D78" s="114"/>
      <c r="E78" s="117" t="s">
        <v>182</v>
      </c>
      <c r="F78" s="115"/>
      <c r="G78" s="115"/>
      <c r="H78" s="113"/>
      <c r="I78" s="113"/>
      <c r="J78" s="113"/>
      <c r="K78" s="113"/>
      <c r="L78" s="116"/>
      <c r="N78" s="126"/>
      <c r="O78" s="126"/>
      <c r="P78" s="126"/>
      <c r="Q78" s="126"/>
      <c r="R78" s="126"/>
      <c r="S78" s="126"/>
      <c r="T78" s="131" t="s">
        <v>295</v>
      </c>
    </row>
    <row r="79" spans="1:20" ht="12" customHeight="1" x14ac:dyDescent="0.25">
      <c r="C79" s="61"/>
      <c r="D79" s="72" t="s">
        <v>296</v>
      </c>
      <c r="E79" s="119" t="s">
        <v>219</v>
      </c>
      <c r="F79" s="120" t="s">
        <v>281</v>
      </c>
      <c r="G79" s="120" t="s">
        <v>297</v>
      </c>
      <c r="H79" s="60">
        <f t="shared" ref="H79:H91" si="6">SUM(I79:L79)</f>
        <v>13.282</v>
      </c>
      <c r="I79" s="60">
        <f>SUM(I81,I82,I83)</f>
        <v>0</v>
      </c>
      <c r="J79" s="60">
        <f>SUM(J80,J82,J83)</f>
        <v>0</v>
      </c>
      <c r="K79" s="60">
        <f>SUM(K80,K81,K83)</f>
        <v>6.8150000000000004</v>
      </c>
      <c r="L79" s="60">
        <f>SUM(L80,L81,L82)</f>
        <v>6.4669999999999996</v>
      </c>
      <c r="N79" s="126"/>
      <c r="O79" s="126"/>
      <c r="P79" s="126"/>
      <c r="Q79" s="126"/>
      <c r="R79" s="126"/>
      <c r="S79" s="126"/>
      <c r="T79" s="128" t="s">
        <v>169</v>
      </c>
    </row>
    <row r="80" spans="1:20" ht="12" customHeight="1" x14ac:dyDescent="0.25">
      <c r="C80" s="61"/>
      <c r="D80" s="147" t="s">
        <v>298</v>
      </c>
      <c r="E80" s="121" t="s">
        <v>161</v>
      </c>
      <c r="F80" s="112" t="s">
        <v>281</v>
      </c>
      <c r="G80" s="71" t="s">
        <v>299</v>
      </c>
      <c r="H80" s="60">
        <f t="shared" si="6"/>
        <v>6.8150000000000004</v>
      </c>
      <c r="I80" s="125"/>
      <c r="J80" s="70">
        <v>0</v>
      </c>
      <c r="K80" s="70">
        <v>6.8150000000000004</v>
      </c>
      <c r="L80" s="70">
        <v>0</v>
      </c>
      <c r="N80" s="126"/>
      <c r="O80" s="126"/>
      <c r="P80" s="126"/>
      <c r="Q80" s="126"/>
      <c r="R80" s="126"/>
      <c r="S80" s="126"/>
      <c r="T80" s="128" t="s">
        <v>169</v>
      </c>
    </row>
    <row r="81" spans="1:20" ht="12" customHeight="1" x14ac:dyDescent="0.25">
      <c r="C81" s="61"/>
      <c r="D81" s="147" t="s">
        <v>300</v>
      </c>
      <c r="E81" s="121" t="s">
        <v>162</v>
      </c>
      <c r="F81" s="112" t="s">
        <v>281</v>
      </c>
      <c r="G81" s="71" t="s">
        <v>301</v>
      </c>
      <c r="H81" s="60">
        <f t="shared" si="6"/>
        <v>0</v>
      </c>
      <c r="I81" s="70"/>
      <c r="J81" s="125"/>
      <c r="K81" s="70">
        <v>0</v>
      </c>
      <c r="L81" s="70">
        <v>0</v>
      </c>
      <c r="N81" s="126"/>
      <c r="O81" s="126"/>
      <c r="P81" s="126"/>
      <c r="Q81" s="126"/>
      <c r="R81" s="126"/>
      <c r="S81" s="126"/>
      <c r="T81" s="128" t="s">
        <v>169</v>
      </c>
    </row>
    <row r="82" spans="1:20" ht="12" customHeight="1" x14ac:dyDescent="0.25">
      <c r="C82" s="61"/>
      <c r="D82" s="147" t="s">
        <v>302</v>
      </c>
      <c r="E82" s="121" t="s">
        <v>163</v>
      </c>
      <c r="F82" s="112" t="s">
        <v>281</v>
      </c>
      <c r="G82" s="71" t="s">
        <v>303</v>
      </c>
      <c r="H82" s="60">
        <f t="shared" si="6"/>
        <v>6.4669999999999996</v>
      </c>
      <c r="I82" s="70"/>
      <c r="J82" s="70"/>
      <c r="K82" s="125"/>
      <c r="L82" s="70">
        <v>6.4669999999999996</v>
      </c>
      <c r="N82" s="126"/>
      <c r="O82" s="126"/>
      <c r="P82" s="126"/>
      <c r="Q82" s="126"/>
      <c r="R82" s="126"/>
      <c r="S82" s="126"/>
      <c r="T82" s="128" t="s">
        <v>169</v>
      </c>
    </row>
    <row r="83" spans="1:20" ht="12" customHeight="1" x14ac:dyDescent="0.25">
      <c r="C83" s="61"/>
      <c r="D83" s="147" t="s">
        <v>304</v>
      </c>
      <c r="E83" s="121" t="s">
        <v>228</v>
      </c>
      <c r="F83" s="112" t="s">
        <v>281</v>
      </c>
      <c r="G83" s="71" t="s">
        <v>305</v>
      </c>
      <c r="H83" s="60">
        <f t="shared" si="6"/>
        <v>0</v>
      </c>
      <c r="I83" s="70"/>
      <c r="J83" s="70"/>
      <c r="K83" s="70"/>
      <c r="L83" s="125"/>
      <c r="N83" s="126"/>
      <c r="O83" s="126"/>
      <c r="P83" s="126"/>
      <c r="Q83" s="126"/>
      <c r="R83" s="126"/>
      <c r="S83" s="126"/>
      <c r="T83" s="128" t="s">
        <v>169</v>
      </c>
    </row>
    <row r="84" spans="1:20" ht="12" customHeight="1" x14ac:dyDescent="0.25">
      <c r="C84" s="61"/>
      <c r="D84" s="72" t="s">
        <v>306</v>
      </c>
      <c r="E84" s="119" t="s">
        <v>230</v>
      </c>
      <c r="F84" s="120" t="s">
        <v>281</v>
      </c>
      <c r="G84" s="120" t="s">
        <v>307</v>
      </c>
      <c r="H84" s="60">
        <f t="shared" si="6"/>
        <v>0</v>
      </c>
      <c r="I84" s="70"/>
      <c r="J84" s="70"/>
      <c r="K84" s="70"/>
      <c r="L84" s="70"/>
      <c r="N84" s="126"/>
      <c r="O84" s="126"/>
      <c r="P84" s="126"/>
      <c r="Q84" s="126"/>
      <c r="R84" s="126"/>
      <c r="S84" s="126"/>
      <c r="T84" s="128" t="s">
        <v>169</v>
      </c>
    </row>
    <row r="85" spans="1:20" ht="12" customHeight="1" x14ac:dyDescent="0.25">
      <c r="C85" s="61"/>
      <c r="D85" s="72" t="s">
        <v>308</v>
      </c>
      <c r="E85" s="119" t="s">
        <v>232</v>
      </c>
      <c r="F85" s="120" t="s">
        <v>281</v>
      </c>
      <c r="G85" s="120" t="s">
        <v>309</v>
      </c>
      <c r="H85" s="60">
        <f t="shared" si="6"/>
        <v>17.197000000000003</v>
      </c>
      <c r="I85" s="60">
        <f>SUM(I86,I88,I91,I97)</f>
        <v>6.8330000000000002</v>
      </c>
      <c r="J85" s="60">
        <f>SUM(J86,J88,J91,J97)</f>
        <v>0</v>
      </c>
      <c r="K85" s="60">
        <f>SUM(K86,K88,K91,K97)</f>
        <v>4.258</v>
      </c>
      <c r="L85" s="60">
        <f>SUM(L86,L88,L91,L97)</f>
        <v>6.1059999999999999</v>
      </c>
      <c r="N85" s="126"/>
      <c r="O85" s="126"/>
      <c r="P85" s="126"/>
      <c r="Q85" s="126"/>
      <c r="R85" s="126"/>
      <c r="S85" s="126"/>
      <c r="T85" s="128" t="s">
        <v>169</v>
      </c>
    </row>
    <row r="86" spans="1:20" ht="24" customHeight="1" x14ac:dyDescent="0.25">
      <c r="C86" s="61"/>
      <c r="D86" s="147" t="s">
        <v>310</v>
      </c>
      <c r="E86" s="121" t="s">
        <v>235</v>
      </c>
      <c r="F86" s="112" t="s">
        <v>281</v>
      </c>
      <c r="G86" s="71" t="s">
        <v>311</v>
      </c>
      <c r="H86" s="60">
        <f t="shared" si="6"/>
        <v>0</v>
      </c>
      <c r="I86" s="70">
        <v>0</v>
      </c>
      <c r="J86" s="70">
        <v>0</v>
      </c>
      <c r="K86" s="70">
        <v>0</v>
      </c>
      <c r="L86" s="70">
        <v>0</v>
      </c>
      <c r="N86" s="126"/>
      <c r="O86" s="126"/>
      <c r="P86" s="126"/>
      <c r="Q86" s="126"/>
      <c r="R86" s="126"/>
      <c r="S86" s="126"/>
      <c r="T86" s="128" t="s">
        <v>169</v>
      </c>
    </row>
    <row r="87" spans="1:20" ht="12" customHeight="1" x14ac:dyDescent="0.25">
      <c r="C87" s="61"/>
      <c r="D87" s="147" t="s">
        <v>312</v>
      </c>
      <c r="E87" s="122" t="s">
        <v>238</v>
      </c>
      <c r="F87" s="112" t="s">
        <v>281</v>
      </c>
      <c r="G87" s="71" t="s">
        <v>313</v>
      </c>
      <c r="H87" s="60">
        <f t="shared" si="6"/>
        <v>0</v>
      </c>
      <c r="I87" s="70">
        <v>0</v>
      </c>
      <c r="J87" s="70">
        <v>0</v>
      </c>
      <c r="K87" s="70">
        <v>0</v>
      </c>
      <c r="L87" s="70">
        <v>0</v>
      </c>
      <c r="N87" s="126"/>
      <c r="O87" s="126"/>
      <c r="P87" s="126"/>
      <c r="Q87" s="126"/>
      <c r="R87" s="126"/>
      <c r="S87" s="126"/>
      <c r="T87" s="128" t="s">
        <v>169</v>
      </c>
    </row>
    <row r="88" spans="1:20" ht="12" customHeight="1" x14ac:dyDescent="0.25">
      <c r="C88" s="61"/>
      <c r="D88" s="147" t="s">
        <v>314</v>
      </c>
      <c r="E88" s="121" t="s">
        <v>241</v>
      </c>
      <c r="F88" s="112" t="s">
        <v>281</v>
      </c>
      <c r="G88" s="71" t="s">
        <v>315</v>
      </c>
      <c r="H88" s="60">
        <f t="shared" si="6"/>
        <v>5.5490000000000004</v>
      </c>
      <c r="I88" s="70">
        <v>0.70099999999999996</v>
      </c>
      <c r="J88" s="70">
        <v>0</v>
      </c>
      <c r="K88" s="70">
        <v>2.992</v>
      </c>
      <c r="L88" s="70">
        <v>1.8560000000000001</v>
      </c>
      <c r="N88" s="126"/>
      <c r="O88" s="126"/>
      <c r="P88" s="126"/>
      <c r="Q88" s="126"/>
      <c r="R88" s="126"/>
      <c r="S88" s="126"/>
      <c r="T88" s="128" t="s">
        <v>169</v>
      </c>
    </row>
    <row r="89" spans="1:20" ht="12" customHeight="1" x14ac:dyDescent="0.25">
      <c r="C89" s="61"/>
      <c r="D89" s="147" t="s">
        <v>316</v>
      </c>
      <c r="E89" s="122" t="s">
        <v>244</v>
      </c>
      <c r="F89" s="112" t="s">
        <v>281</v>
      </c>
      <c r="G89" s="71" t="s">
        <v>317</v>
      </c>
      <c r="H89" s="60">
        <f t="shared" si="6"/>
        <v>5.5490000000000004</v>
      </c>
      <c r="I89" s="70">
        <v>0.70099999999999996</v>
      </c>
      <c r="J89" s="70">
        <v>0</v>
      </c>
      <c r="K89" s="70">
        <v>2.992</v>
      </c>
      <c r="L89" s="70">
        <v>1.8560000000000001</v>
      </c>
      <c r="N89" s="126"/>
      <c r="O89" s="126"/>
      <c r="P89" s="126"/>
      <c r="Q89" s="126"/>
      <c r="R89" s="126"/>
      <c r="S89" s="126"/>
      <c r="T89" s="128" t="s">
        <v>169</v>
      </c>
    </row>
    <row r="90" spans="1:20" ht="12" customHeight="1" x14ac:dyDescent="0.25">
      <c r="C90" s="61"/>
      <c r="D90" s="147" t="s">
        <v>318</v>
      </c>
      <c r="E90" s="123" t="s">
        <v>247</v>
      </c>
      <c r="F90" s="112" t="s">
        <v>281</v>
      </c>
      <c r="G90" s="71" t="s">
        <v>319</v>
      </c>
      <c r="H90" s="60">
        <f t="shared" si="6"/>
        <v>0</v>
      </c>
      <c r="I90" s="70">
        <v>0</v>
      </c>
      <c r="J90" s="70">
        <v>0</v>
      </c>
      <c r="K90" s="70">
        <v>0</v>
      </c>
      <c r="L90" s="70">
        <v>0</v>
      </c>
      <c r="N90" s="126"/>
      <c r="O90" s="126"/>
      <c r="P90" s="126"/>
      <c r="Q90" s="126"/>
      <c r="R90" s="126"/>
      <c r="S90" s="126"/>
      <c r="T90" s="128" t="s">
        <v>169</v>
      </c>
    </row>
    <row r="91" spans="1:20" ht="12" customHeight="1" x14ac:dyDescent="0.25">
      <c r="C91" s="61"/>
      <c r="D91" s="147" t="s">
        <v>320</v>
      </c>
      <c r="E91" s="121" t="s">
        <v>250</v>
      </c>
      <c r="F91" s="112" t="s">
        <v>281</v>
      </c>
      <c r="G91" s="71" t="s">
        <v>321</v>
      </c>
      <c r="H91" s="60">
        <f t="shared" si="6"/>
        <v>7.1820000000000004</v>
      </c>
      <c r="I91" s="60">
        <f>SUM(I92:I96)</f>
        <v>6.1320000000000006</v>
      </c>
      <c r="J91" s="60">
        <f>SUM(J92:J96)</f>
        <v>0</v>
      </c>
      <c r="K91" s="60">
        <f>SUM(K92:K96)</f>
        <v>1.05</v>
      </c>
      <c r="L91" s="60">
        <f>SUM(L92:L96)</f>
        <v>0</v>
      </c>
      <c r="N91" s="126"/>
      <c r="O91" s="126"/>
      <c r="P91" s="126"/>
      <c r="Q91" s="126"/>
      <c r="R91" s="126"/>
      <c r="S91" s="126"/>
      <c r="T91" s="128" t="s">
        <v>169</v>
      </c>
    </row>
    <row r="92" spans="1:20" ht="12" hidden="1" customHeight="1" x14ac:dyDescent="0.25">
      <c r="C92" s="61"/>
      <c r="D92" s="118"/>
      <c r="E92" s="117"/>
      <c r="F92" s="115"/>
      <c r="G92" s="115"/>
      <c r="H92" s="113"/>
      <c r="I92" s="113"/>
      <c r="J92" s="113"/>
      <c r="K92" s="113"/>
      <c r="L92" s="116"/>
      <c r="N92" s="128" t="s">
        <v>174</v>
      </c>
      <c r="O92" s="126"/>
      <c r="P92" s="126"/>
      <c r="Q92" s="126"/>
      <c r="R92" s="126"/>
      <c r="S92" s="126"/>
      <c r="T92" s="126"/>
    </row>
    <row r="93" spans="1:20" s="158" customFormat="1" ht="12" customHeight="1" x14ac:dyDescent="0.15">
      <c r="A93" s="145"/>
      <c r="B93" s="145"/>
      <c r="C93" s="146" t="s">
        <v>175</v>
      </c>
      <c r="D93" s="147" t="str">
        <f>"15.3."&amp;N93</f>
        <v>15.3.1</v>
      </c>
      <c r="E93" s="148" t="s">
        <v>201</v>
      </c>
      <c r="F93" s="149" t="s">
        <v>281</v>
      </c>
      <c r="G93" s="149" t="s">
        <v>321</v>
      </c>
      <c r="H93" s="150">
        <f>SUM(I93:L93)</f>
        <v>6.3960000000000008</v>
      </c>
      <c r="I93" s="151">
        <v>5.4690000000000003</v>
      </c>
      <c r="J93" s="151">
        <v>0</v>
      </c>
      <c r="K93" s="151">
        <v>0.92700000000000005</v>
      </c>
      <c r="L93" s="151">
        <v>0</v>
      </c>
      <c r="M93" s="145"/>
      <c r="N93" s="152" t="s">
        <v>166</v>
      </c>
      <c r="O93" s="153" t="s">
        <v>201</v>
      </c>
      <c r="P93" s="153" t="s">
        <v>203</v>
      </c>
      <c r="Q93" s="153" t="s">
        <v>204</v>
      </c>
      <c r="R93" s="153" t="s">
        <v>39</v>
      </c>
      <c r="S93" s="152" t="s">
        <v>180</v>
      </c>
      <c r="T93" s="152" t="s">
        <v>322</v>
      </c>
    </row>
    <row r="94" spans="1:20" s="158" customFormat="1" ht="12" customHeight="1" x14ac:dyDescent="0.15">
      <c r="A94" s="145"/>
      <c r="B94" s="145"/>
      <c r="C94" s="146" t="s">
        <v>175</v>
      </c>
      <c r="D94" s="147" t="str">
        <f>"15.3."&amp;N94</f>
        <v>15.3.2</v>
      </c>
      <c r="E94" s="148" t="s">
        <v>209</v>
      </c>
      <c r="F94" s="149" t="s">
        <v>281</v>
      </c>
      <c r="G94" s="149" t="s">
        <v>321</v>
      </c>
      <c r="H94" s="150">
        <f>SUM(I94:L94)</f>
        <v>0.75800000000000001</v>
      </c>
      <c r="I94" s="151">
        <v>0.66300000000000003</v>
      </c>
      <c r="J94" s="151">
        <v>0</v>
      </c>
      <c r="K94" s="151">
        <v>9.5000000000000001E-2</v>
      </c>
      <c r="L94" s="151">
        <v>0</v>
      </c>
      <c r="M94" s="145"/>
      <c r="N94" s="152" t="s">
        <v>197</v>
      </c>
      <c r="O94" s="153" t="s">
        <v>209</v>
      </c>
      <c r="P94" s="153" t="s">
        <v>211</v>
      </c>
      <c r="Q94" s="153" t="s">
        <v>212</v>
      </c>
      <c r="R94" s="153" t="s">
        <v>39</v>
      </c>
      <c r="S94" s="152" t="s">
        <v>180</v>
      </c>
      <c r="T94" s="152" t="s">
        <v>322</v>
      </c>
    </row>
    <row r="95" spans="1:20" s="158" customFormat="1" ht="12" customHeight="1" x14ac:dyDescent="0.15">
      <c r="A95" s="145"/>
      <c r="B95" s="145"/>
      <c r="C95" s="146" t="s">
        <v>175</v>
      </c>
      <c r="D95" s="147" t="str">
        <f>"15.3."&amp;N95</f>
        <v>15.3.3</v>
      </c>
      <c r="E95" s="148" t="s">
        <v>205</v>
      </c>
      <c r="F95" s="149" t="s">
        <v>281</v>
      </c>
      <c r="G95" s="149" t="s">
        <v>321</v>
      </c>
      <c r="H95" s="150">
        <f>SUM(I95:L95)</f>
        <v>2.8000000000000001E-2</v>
      </c>
      <c r="I95" s="151">
        <v>0</v>
      </c>
      <c r="J95" s="151">
        <v>0</v>
      </c>
      <c r="K95" s="151">
        <v>2.8000000000000001E-2</v>
      </c>
      <c r="L95" s="151">
        <v>0</v>
      </c>
      <c r="M95" s="145"/>
      <c r="N95" s="152" t="s">
        <v>202</v>
      </c>
      <c r="O95" s="153" t="s">
        <v>205</v>
      </c>
      <c r="P95" s="153" t="s">
        <v>207</v>
      </c>
      <c r="Q95" s="153" t="s">
        <v>208</v>
      </c>
      <c r="R95" s="153" t="s">
        <v>39</v>
      </c>
      <c r="S95" s="152" t="s">
        <v>180</v>
      </c>
      <c r="T95" s="152" t="s">
        <v>322</v>
      </c>
    </row>
    <row r="96" spans="1:20" ht="12" customHeight="1" x14ac:dyDescent="0.25">
      <c r="C96" s="61"/>
      <c r="D96" s="114"/>
      <c r="E96" s="117" t="s">
        <v>182</v>
      </c>
      <c r="F96" s="115"/>
      <c r="G96" s="115"/>
      <c r="H96" s="113"/>
      <c r="I96" s="113"/>
      <c r="J96" s="113"/>
      <c r="K96" s="113"/>
      <c r="L96" s="116"/>
      <c r="N96" s="126"/>
      <c r="O96" s="126"/>
      <c r="P96" s="126"/>
      <c r="Q96" s="126"/>
      <c r="R96" s="126"/>
      <c r="S96" s="126"/>
      <c r="T96" s="131" t="s">
        <v>323</v>
      </c>
    </row>
    <row r="97" spans="3:20" ht="12" customHeight="1" x14ac:dyDescent="0.25">
      <c r="C97" s="61"/>
      <c r="D97" s="147" t="s">
        <v>324</v>
      </c>
      <c r="E97" s="121" t="s">
        <v>255</v>
      </c>
      <c r="F97" s="112" t="s">
        <v>281</v>
      </c>
      <c r="G97" s="71" t="s">
        <v>325</v>
      </c>
      <c r="H97" s="60">
        <f t="shared" ref="H97:H105" si="7">SUM(I97:L97)</f>
        <v>4.4660000000000002</v>
      </c>
      <c r="I97" s="70">
        <v>0</v>
      </c>
      <c r="J97" s="70">
        <v>0</v>
      </c>
      <c r="K97" s="70">
        <v>0.216</v>
      </c>
      <c r="L97" s="70">
        <v>4.25</v>
      </c>
      <c r="N97" s="126"/>
      <c r="O97" s="126"/>
      <c r="P97" s="126"/>
      <c r="Q97" s="126"/>
      <c r="R97" s="126"/>
      <c r="S97" s="126"/>
      <c r="T97" s="128" t="s">
        <v>169</v>
      </c>
    </row>
    <row r="98" spans="3:20" ht="12" customHeight="1" x14ac:dyDescent="0.25">
      <c r="C98" s="61"/>
      <c r="D98" s="72" t="s">
        <v>326</v>
      </c>
      <c r="E98" s="119" t="s">
        <v>257</v>
      </c>
      <c r="F98" s="120" t="s">
        <v>281</v>
      </c>
      <c r="G98" s="120" t="s">
        <v>327</v>
      </c>
      <c r="H98" s="60">
        <f t="shared" si="7"/>
        <v>13.282</v>
      </c>
      <c r="I98" s="70">
        <v>6.8150000000000004</v>
      </c>
      <c r="J98" s="70">
        <v>0</v>
      </c>
      <c r="K98" s="70">
        <v>6.4669999999999996</v>
      </c>
      <c r="L98" s="70">
        <v>0</v>
      </c>
      <c r="N98" s="126"/>
      <c r="O98" s="126"/>
      <c r="P98" s="126"/>
      <c r="Q98" s="126"/>
      <c r="R98" s="126"/>
      <c r="S98" s="126"/>
      <c r="T98" s="128" t="s">
        <v>169</v>
      </c>
    </row>
    <row r="99" spans="3:20" ht="12" customHeight="1" x14ac:dyDescent="0.25">
      <c r="C99" s="61"/>
      <c r="D99" s="72" t="s">
        <v>328</v>
      </c>
      <c r="E99" s="119" t="s">
        <v>259</v>
      </c>
      <c r="F99" s="120" t="s">
        <v>281</v>
      </c>
      <c r="G99" s="120" t="s">
        <v>329</v>
      </c>
      <c r="H99" s="60">
        <f t="shared" si="7"/>
        <v>0</v>
      </c>
      <c r="I99" s="70">
        <v>0</v>
      </c>
      <c r="J99" s="70">
        <v>0</v>
      </c>
      <c r="K99" s="70">
        <v>0</v>
      </c>
      <c r="L99" s="70">
        <v>0</v>
      </c>
      <c r="N99" s="126"/>
      <c r="O99" s="126"/>
      <c r="P99" s="126"/>
      <c r="Q99" s="126"/>
      <c r="R99" s="126"/>
      <c r="S99" s="126"/>
      <c r="T99" s="128" t="s">
        <v>169</v>
      </c>
    </row>
    <row r="100" spans="3:20" ht="12" customHeight="1" x14ac:dyDescent="0.25">
      <c r="C100" s="61"/>
      <c r="D100" s="72" t="s">
        <v>330</v>
      </c>
      <c r="E100" s="119" t="s">
        <v>262</v>
      </c>
      <c r="F100" s="120" t="s">
        <v>281</v>
      </c>
      <c r="G100" s="120" t="s">
        <v>331</v>
      </c>
      <c r="H100" s="60">
        <f t="shared" si="7"/>
        <v>0</v>
      </c>
      <c r="I100" s="70">
        <v>0</v>
      </c>
      <c r="J100" s="70">
        <v>0</v>
      </c>
      <c r="K100" s="70">
        <v>0</v>
      </c>
      <c r="L100" s="70">
        <v>0</v>
      </c>
      <c r="N100" s="126"/>
      <c r="O100" s="126"/>
      <c r="P100" s="126"/>
      <c r="Q100" s="126"/>
      <c r="R100" s="126"/>
      <c r="S100" s="126"/>
      <c r="T100" s="128" t="s">
        <v>169</v>
      </c>
    </row>
    <row r="101" spans="3:20" ht="12" customHeight="1" x14ac:dyDescent="0.25">
      <c r="C101" s="61"/>
      <c r="D101" s="72" t="s">
        <v>332</v>
      </c>
      <c r="E101" s="119" t="s">
        <v>265</v>
      </c>
      <c r="F101" s="120" t="s">
        <v>281</v>
      </c>
      <c r="G101" s="120" t="s">
        <v>333</v>
      </c>
      <c r="H101" s="60">
        <f t="shared" si="7"/>
        <v>0.68199999999999994</v>
      </c>
      <c r="I101" s="70">
        <v>0.16400000000000001</v>
      </c>
      <c r="J101" s="70">
        <v>0</v>
      </c>
      <c r="K101" s="70">
        <v>0.157</v>
      </c>
      <c r="L101" s="70">
        <v>0.36099999999999999</v>
      </c>
      <c r="N101" s="126"/>
      <c r="O101" s="126"/>
      <c r="P101" s="126"/>
      <c r="Q101" s="126"/>
      <c r="R101" s="126"/>
      <c r="S101" s="126"/>
      <c r="T101" s="128" t="s">
        <v>169</v>
      </c>
    </row>
    <row r="102" spans="3:20" ht="12" customHeight="1" x14ac:dyDescent="0.25">
      <c r="C102" s="61"/>
      <c r="D102" s="147" t="s">
        <v>334</v>
      </c>
      <c r="E102" s="121" t="s">
        <v>335</v>
      </c>
      <c r="F102" s="112" t="s">
        <v>281</v>
      </c>
      <c r="G102" s="71" t="s">
        <v>336</v>
      </c>
      <c r="H102" s="60">
        <f t="shared" si="7"/>
        <v>0</v>
      </c>
      <c r="I102" s="70">
        <v>0</v>
      </c>
      <c r="J102" s="70">
        <v>0</v>
      </c>
      <c r="K102" s="70">
        <v>0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169</v>
      </c>
    </row>
    <row r="103" spans="3:20" ht="12" customHeight="1" x14ac:dyDescent="0.25">
      <c r="C103" s="61"/>
      <c r="D103" s="72" t="s">
        <v>337</v>
      </c>
      <c r="E103" s="119" t="s">
        <v>271</v>
      </c>
      <c r="F103" s="120" t="s">
        <v>281</v>
      </c>
      <c r="G103" s="120" t="s">
        <v>338</v>
      </c>
      <c r="H103" s="60">
        <f t="shared" si="7"/>
        <v>0.69300000000000006</v>
      </c>
      <c r="I103" s="70">
        <v>0.04</v>
      </c>
      <c r="J103" s="70">
        <v>8.9999999999999993E-3</v>
      </c>
      <c r="K103" s="70">
        <v>0.152</v>
      </c>
      <c r="L103" s="70">
        <v>0.49199999999999999</v>
      </c>
      <c r="N103" s="126"/>
      <c r="O103" s="126"/>
      <c r="P103" s="126"/>
      <c r="Q103" s="126"/>
      <c r="R103" s="126"/>
      <c r="S103" s="126"/>
      <c r="T103" s="128" t="s">
        <v>169</v>
      </c>
    </row>
    <row r="104" spans="3:20" ht="24" customHeight="1" x14ac:dyDescent="0.25">
      <c r="C104" s="61"/>
      <c r="D104" s="72" t="s">
        <v>339</v>
      </c>
      <c r="E104" s="119" t="s">
        <v>274</v>
      </c>
      <c r="F104" s="120" t="s">
        <v>281</v>
      </c>
      <c r="G104" s="120" t="s">
        <v>340</v>
      </c>
      <c r="H104" s="60">
        <f t="shared" si="7"/>
        <v>-1.0999999999999996E-2</v>
      </c>
      <c r="I104" s="60">
        <f>I101-I103</f>
        <v>0.124</v>
      </c>
      <c r="J104" s="60">
        <f>J101-J103</f>
        <v>-8.9999999999999993E-3</v>
      </c>
      <c r="K104" s="60">
        <f>K101-K103</f>
        <v>5.0000000000000044E-3</v>
      </c>
      <c r="L104" s="60">
        <f>L101-L103</f>
        <v>-0.13100000000000001</v>
      </c>
      <c r="N104" s="126"/>
      <c r="O104" s="126"/>
      <c r="P104" s="126"/>
      <c r="Q104" s="126"/>
      <c r="R104" s="126"/>
      <c r="S104" s="126"/>
      <c r="T104" s="128" t="s">
        <v>169</v>
      </c>
    </row>
    <row r="105" spans="3:20" ht="12" customHeight="1" x14ac:dyDescent="0.25">
      <c r="C105" s="61"/>
      <c r="D105" s="72" t="s">
        <v>341</v>
      </c>
      <c r="E105" s="119" t="s">
        <v>277</v>
      </c>
      <c r="F105" s="120" t="s">
        <v>281</v>
      </c>
      <c r="G105" s="120" t="s">
        <v>342</v>
      </c>
      <c r="H105" s="60">
        <f t="shared" si="7"/>
        <v>0</v>
      </c>
      <c r="I105" s="60">
        <f>SUM(I61,I79,I84)-SUM(I85,I98:I101)</f>
        <v>0</v>
      </c>
      <c r="J105" s="60">
        <f>SUM(J61,J79,J84)-SUM(J85,J98:J101)</f>
        <v>0</v>
      </c>
      <c r="K105" s="60">
        <f>SUM(K61,K79,K84)-SUM(K85,K98:K101)</f>
        <v>0</v>
      </c>
      <c r="L105" s="60">
        <f>SUM(L61,L79,L84)-SUM(L85,L98:L101)</f>
        <v>0</v>
      </c>
      <c r="N105" s="126"/>
      <c r="O105" s="126"/>
      <c r="P105" s="126"/>
      <c r="Q105" s="126"/>
      <c r="R105" s="126"/>
      <c r="S105" s="126"/>
      <c r="T105" s="128" t="s">
        <v>169</v>
      </c>
    </row>
    <row r="106" spans="3:20" ht="18" customHeight="1" x14ac:dyDescent="0.25">
      <c r="C106" s="61"/>
      <c r="D106" s="188" t="s">
        <v>343</v>
      </c>
      <c r="E106" s="189"/>
      <c r="F106" s="189"/>
      <c r="G106" s="135"/>
      <c r="H106" s="133"/>
      <c r="I106" s="133"/>
      <c r="J106" s="133"/>
      <c r="K106" s="133"/>
      <c r="L106" s="134"/>
      <c r="N106" s="126"/>
      <c r="O106" s="126"/>
      <c r="P106" s="126"/>
      <c r="Q106" s="126"/>
      <c r="R106" s="126"/>
      <c r="S106" s="126"/>
      <c r="T106" s="126"/>
    </row>
    <row r="107" spans="3:20" ht="12" customHeight="1" x14ac:dyDescent="0.25">
      <c r="C107" s="61"/>
      <c r="D107" s="72" t="s">
        <v>344</v>
      </c>
      <c r="E107" s="119" t="s">
        <v>345</v>
      </c>
      <c r="F107" s="120" t="s">
        <v>281</v>
      </c>
      <c r="G107" s="120" t="s">
        <v>346</v>
      </c>
      <c r="H107" s="60">
        <f>SUM(I107:L107)</f>
        <v>17.881</v>
      </c>
      <c r="I107" s="70">
        <v>13.813000000000001</v>
      </c>
      <c r="J107" s="70">
        <v>0</v>
      </c>
      <c r="K107" s="70">
        <v>4.0679999999999996</v>
      </c>
      <c r="L107" s="70">
        <v>0</v>
      </c>
      <c r="N107" s="126"/>
      <c r="O107" s="126"/>
      <c r="P107" s="126"/>
      <c r="Q107" s="126"/>
      <c r="R107" s="126"/>
      <c r="S107" s="126"/>
      <c r="T107" s="128" t="s">
        <v>169</v>
      </c>
    </row>
    <row r="108" spans="3:20" ht="12" customHeight="1" x14ac:dyDescent="0.25">
      <c r="C108" s="61"/>
      <c r="D108" s="72" t="s">
        <v>347</v>
      </c>
      <c r="E108" s="119" t="s">
        <v>348</v>
      </c>
      <c r="F108" s="120" t="s">
        <v>281</v>
      </c>
      <c r="G108" s="120" t="s">
        <v>349</v>
      </c>
      <c r="H108" s="60">
        <f>SUM(I108:L108)</f>
        <v>33.650999999999996</v>
      </c>
      <c r="I108" s="70">
        <v>29.864999999999998</v>
      </c>
      <c r="J108" s="70">
        <v>0</v>
      </c>
      <c r="K108" s="70">
        <v>3.786</v>
      </c>
      <c r="L108" s="70">
        <v>0</v>
      </c>
      <c r="N108" s="126"/>
      <c r="O108" s="126"/>
      <c r="P108" s="126"/>
      <c r="Q108" s="126"/>
      <c r="R108" s="126"/>
      <c r="S108" s="126"/>
      <c r="T108" s="128" t="s">
        <v>169</v>
      </c>
    </row>
    <row r="109" spans="3:20" ht="12" customHeight="1" x14ac:dyDescent="0.25">
      <c r="C109" s="61"/>
      <c r="D109" s="72" t="s">
        <v>350</v>
      </c>
      <c r="E109" s="119" t="s">
        <v>351</v>
      </c>
      <c r="F109" s="120" t="s">
        <v>281</v>
      </c>
      <c r="G109" s="120" t="s">
        <v>352</v>
      </c>
      <c r="H109" s="60">
        <f>SUM(I109:L109)</f>
        <v>16.053999999999998</v>
      </c>
      <c r="I109" s="70">
        <v>16.052</v>
      </c>
      <c r="J109" s="70">
        <v>0</v>
      </c>
      <c r="K109" s="70">
        <v>2E-3</v>
      </c>
      <c r="L109" s="70">
        <v>0</v>
      </c>
      <c r="N109" s="126"/>
      <c r="O109" s="126"/>
      <c r="P109" s="126"/>
      <c r="Q109" s="126"/>
      <c r="R109" s="126"/>
      <c r="S109" s="126"/>
      <c r="T109" s="128" t="s">
        <v>169</v>
      </c>
    </row>
    <row r="110" spans="3:20" ht="18" customHeight="1" x14ac:dyDescent="0.25">
      <c r="C110" s="61"/>
      <c r="D110" s="188" t="s">
        <v>353</v>
      </c>
      <c r="E110" s="189"/>
      <c r="F110" s="189"/>
      <c r="G110" s="135"/>
      <c r="H110" s="133"/>
      <c r="I110" s="133"/>
      <c r="J110" s="133"/>
      <c r="K110" s="133"/>
      <c r="L110" s="134"/>
      <c r="N110" s="126"/>
      <c r="O110" s="126"/>
      <c r="P110" s="126"/>
      <c r="Q110" s="126"/>
      <c r="R110" s="126"/>
      <c r="S110" s="126"/>
      <c r="T110" s="126"/>
    </row>
    <row r="111" spans="3:20" ht="12" customHeight="1" x14ac:dyDescent="0.25">
      <c r="C111" s="61"/>
      <c r="D111" s="72" t="s">
        <v>354</v>
      </c>
      <c r="E111" s="119" t="s">
        <v>355</v>
      </c>
      <c r="F111" s="120" t="s">
        <v>168</v>
      </c>
      <c r="G111" s="120" t="s">
        <v>356</v>
      </c>
      <c r="H111" s="60">
        <f t="shared" ref="H111:H142" si="8">SUM(I111:L111)</f>
        <v>0</v>
      </c>
      <c r="I111" s="60">
        <f>SUM(I112,I113)</f>
        <v>0</v>
      </c>
      <c r="J111" s="60">
        <f>SUM(J112,J113)</f>
        <v>0</v>
      </c>
      <c r="K111" s="60">
        <f>SUM(K112,K113)</f>
        <v>0</v>
      </c>
      <c r="L111" s="60">
        <f>SUM(L112,L113)</f>
        <v>0</v>
      </c>
      <c r="N111" s="126"/>
      <c r="O111" s="126"/>
      <c r="P111" s="126"/>
      <c r="Q111" s="126"/>
      <c r="R111" s="126"/>
      <c r="S111" s="126"/>
      <c r="T111" s="128" t="s">
        <v>169</v>
      </c>
    </row>
    <row r="112" spans="3:20" ht="12" customHeight="1" x14ac:dyDescent="0.25">
      <c r="C112" s="61"/>
      <c r="D112" s="147" t="s">
        <v>357</v>
      </c>
      <c r="E112" s="121" t="s">
        <v>358</v>
      </c>
      <c r="F112" s="112" t="s">
        <v>168</v>
      </c>
      <c r="G112" s="71" t="s">
        <v>359</v>
      </c>
      <c r="H112" s="60">
        <f t="shared" si="8"/>
        <v>0</v>
      </c>
      <c r="I112" s="70">
        <v>0</v>
      </c>
      <c r="J112" s="70">
        <v>0</v>
      </c>
      <c r="K112" s="70">
        <v>0</v>
      </c>
      <c r="L112" s="70">
        <v>0</v>
      </c>
      <c r="N112" s="126"/>
      <c r="O112" s="126"/>
      <c r="P112" s="126"/>
      <c r="Q112" s="126"/>
      <c r="R112" s="126"/>
      <c r="S112" s="126"/>
      <c r="T112" s="128" t="s">
        <v>169</v>
      </c>
    </row>
    <row r="113" spans="3:20" ht="12" customHeight="1" x14ac:dyDescent="0.25">
      <c r="C113" s="61"/>
      <c r="D113" s="147" t="s">
        <v>360</v>
      </c>
      <c r="E113" s="121" t="s">
        <v>361</v>
      </c>
      <c r="F113" s="112" t="s">
        <v>168</v>
      </c>
      <c r="G113" s="71" t="s">
        <v>362</v>
      </c>
      <c r="H113" s="60">
        <f t="shared" si="8"/>
        <v>0</v>
      </c>
      <c r="I113" s="60">
        <f>I116</f>
        <v>0</v>
      </c>
      <c r="J113" s="60">
        <f>J116</f>
        <v>0</v>
      </c>
      <c r="K113" s="60">
        <f>K116</f>
        <v>0</v>
      </c>
      <c r="L113" s="60">
        <f>L116</f>
        <v>0</v>
      </c>
      <c r="N113" s="126"/>
      <c r="O113" s="126"/>
      <c r="P113" s="126"/>
      <c r="Q113" s="126"/>
      <c r="R113" s="126"/>
      <c r="S113" s="126"/>
      <c r="T113" s="128" t="s">
        <v>169</v>
      </c>
    </row>
    <row r="114" spans="3:20" ht="12" customHeight="1" x14ac:dyDescent="0.25">
      <c r="C114" s="61"/>
      <c r="D114" s="147" t="s">
        <v>363</v>
      </c>
      <c r="E114" s="122" t="s">
        <v>364</v>
      </c>
      <c r="F114" s="112" t="s">
        <v>281</v>
      </c>
      <c r="G114" s="71" t="s">
        <v>365</v>
      </c>
      <c r="H114" s="60">
        <f t="shared" si="8"/>
        <v>0</v>
      </c>
      <c r="I114" s="70">
        <v>0</v>
      </c>
      <c r="J114" s="70">
        <v>0</v>
      </c>
      <c r="K114" s="70">
        <v>0</v>
      </c>
      <c r="L114" s="70">
        <v>0</v>
      </c>
      <c r="N114" s="126"/>
      <c r="O114" s="126"/>
      <c r="P114" s="126"/>
      <c r="Q114" s="126"/>
      <c r="R114" s="126"/>
      <c r="S114" s="126"/>
      <c r="T114" s="128" t="s">
        <v>169</v>
      </c>
    </row>
    <row r="115" spans="3:20" ht="12" customHeight="1" x14ac:dyDescent="0.25">
      <c r="C115" s="61"/>
      <c r="D115" s="147" t="s">
        <v>366</v>
      </c>
      <c r="E115" s="123" t="s">
        <v>367</v>
      </c>
      <c r="F115" s="112" t="s">
        <v>281</v>
      </c>
      <c r="G115" s="71" t="s">
        <v>368</v>
      </c>
      <c r="H115" s="60">
        <f t="shared" si="8"/>
        <v>0</v>
      </c>
      <c r="I115" s="70">
        <v>0</v>
      </c>
      <c r="J115" s="70">
        <v>0</v>
      </c>
      <c r="K115" s="70">
        <v>0</v>
      </c>
      <c r="L115" s="70">
        <v>0</v>
      </c>
      <c r="N115" s="126"/>
      <c r="O115" s="126"/>
      <c r="P115" s="126"/>
      <c r="Q115" s="126"/>
      <c r="R115" s="126"/>
      <c r="S115" s="126"/>
      <c r="T115" s="128" t="s">
        <v>169</v>
      </c>
    </row>
    <row r="116" spans="3:20" ht="12" customHeight="1" x14ac:dyDescent="0.25">
      <c r="C116" s="61"/>
      <c r="D116" s="147" t="s">
        <v>369</v>
      </c>
      <c r="E116" s="122" t="s">
        <v>370</v>
      </c>
      <c r="F116" s="112" t="s">
        <v>168</v>
      </c>
      <c r="G116" s="71" t="s">
        <v>371</v>
      </c>
      <c r="H116" s="60">
        <f t="shared" si="8"/>
        <v>0</v>
      </c>
      <c r="I116" s="70">
        <v>0</v>
      </c>
      <c r="J116" s="70">
        <v>0</v>
      </c>
      <c r="K116" s="70">
        <v>0</v>
      </c>
      <c r="L116" s="70">
        <v>0</v>
      </c>
      <c r="N116" s="126"/>
      <c r="O116" s="126"/>
      <c r="P116" s="126"/>
      <c r="Q116" s="126"/>
      <c r="R116" s="126"/>
      <c r="S116" s="126"/>
      <c r="T116" s="128" t="s">
        <v>169</v>
      </c>
    </row>
    <row r="117" spans="3:20" ht="12" customHeight="1" x14ac:dyDescent="0.25">
      <c r="C117" s="61"/>
      <c r="D117" s="72" t="s">
        <v>372</v>
      </c>
      <c r="E117" s="119" t="s">
        <v>373</v>
      </c>
      <c r="F117" s="120" t="s">
        <v>168</v>
      </c>
      <c r="G117" s="120" t="s">
        <v>374</v>
      </c>
      <c r="H117" s="60">
        <f t="shared" si="8"/>
        <v>69710.290999999997</v>
      </c>
      <c r="I117" s="60">
        <f>SUM(I118,I134)</f>
        <v>4879.37</v>
      </c>
      <c r="J117" s="60">
        <f>SUM(J118,J134)</f>
        <v>0</v>
      </c>
      <c r="K117" s="60">
        <f>SUM(K118,K134)</f>
        <v>22331.596999999998</v>
      </c>
      <c r="L117" s="60">
        <f>SUM(L118,L134)</f>
        <v>42499.324000000001</v>
      </c>
      <c r="N117" s="126"/>
      <c r="O117" s="126"/>
      <c r="P117" s="126"/>
      <c r="Q117" s="126"/>
      <c r="R117" s="126"/>
      <c r="S117" s="126"/>
      <c r="T117" s="128" t="s">
        <v>169</v>
      </c>
    </row>
    <row r="118" spans="3:20" ht="12" customHeight="1" x14ac:dyDescent="0.25">
      <c r="C118" s="61"/>
      <c r="D118" s="147" t="s">
        <v>375</v>
      </c>
      <c r="E118" s="121" t="s">
        <v>376</v>
      </c>
      <c r="F118" s="112" t="s">
        <v>168</v>
      </c>
      <c r="G118" s="71" t="s">
        <v>377</v>
      </c>
      <c r="H118" s="60">
        <f t="shared" si="8"/>
        <v>68134.642999999996</v>
      </c>
      <c r="I118" s="60">
        <f>SUM(I119:I120)</f>
        <v>4837.3760000000002</v>
      </c>
      <c r="J118" s="60">
        <f>SUM(J119:J120)</f>
        <v>0</v>
      </c>
      <c r="K118" s="60">
        <f>SUM(K119:K120)</f>
        <v>22020.706999999999</v>
      </c>
      <c r="L118" s="60">
        <f>SUM(L119:L120)</f>
        <v>41276.559999999998</v>
      </c>
      <c r="N118" s="126"/>
      <c r="O118" s="126"/>
      <c r="P118" s="126"/>
      <c r="Q118" s="126"/>
      <c r="R118" s="126"/>
      <c r="S118" s="126"/>
      <c r="T118" s="128" t="s">
        <v>169</v>
      </c>
    </row>
    <row r="119" spans="3:20" ht="12" customHeight="1" x14ac:dyDescent="0.25">
      <c r="C119" s="61"/>
      <c r="D119" s="147" t="s">
        <v>378</v>
      </c>
      <c r="E119" s="122" t="s">
        <v>379</v>
      </c>
      <c r="F119" s="112" t="s">
        <v>168</v>
      </c>
      <c r="G119" s="71" t="s">
        <v>380</v>
      </c>
      <c r="H119" s="60">
        <f t="shared" si="8"/>
        <v>37045.127999999997</v>
      </c>
      <c r="I119" s="70">
        <v>4837.3760000000002</v>
      </c>
      <c r="J119" s="70">
        <v>0</v>
      </c>
      <c r="K119" s="70">
        <v>20514.16</v>
      </c>
      <c r="L119" s="70">
        <v>11693.592000000001</v>
      </c>
      <c r="N119" s="126"/>
      <c r="O119" s="126"/>
      <c r="P119" s="126"/>
      <c r="Q119" s="126"/>
      <c r="R119" s="126"/>
      <c r="S119" s="126"/>
      <c r="T119" s="128" t="s">
        <v>169</v>
      </c>
    </row>
    <row r="120" spans="3:20" ht="12" customHeight="1" x14ac:dyDescent="0.25">
      <c r="C120" s="61"/>
      <c r="D120" s="147" t="s">
        <v>381</v>
      </c>
      <c r="E120" s="122" t="s">
        <v>382</v>
      </c>
      <c r="F120" s="112" t="s">
        <v>168</v>
      </c>
      <c r="G120" s="71" t="s">
        <v>383</v>
      </c>
      <c r="H120" s="60">
        <f t="shared" si="8"/>
        <v>31089.514999999999</v>
      </c>
      <c r="I120" s="60">
        <f>SUM(I121,I124,I127,I130:I133)</f>
        <v>0</v>
      </c>
      <c r="J120" s="60">
        <f>SUM(J121,J124,J127,J130:J133)</f>
        <v>0</v>
      </c>
      <c r="K120" s="60">
        <f>SUM(K121,K124,K127,K130:K133)</f>
        <v>1506.547</v>
      </c>
      <c r="L120" s="60">
        <f>SUM(L121,L124,L127,L130:L133)</f>
        <v>29582.968000000001</v>
      </c>
      <c r="N120" s="126"/>
      <c r="O120" s="126"/>
      <c r="P120" s="126"/>
      <c r="Q120" s="126"/>
      <c r="R120" s="126"/>
      <c r="S120" s="126"/>
      <c r="T120" s="128" t="s">
        <v>169</v>
      </c>
    </row>
    <row r="121" spans="3:20" ht="36" customHeight="1" x14ac:dyDescent="0.25">
      <c r="C121" s="61"/>
      <c r="D121" s="147" t="s">
        <v>384</v>
      </c>
      <c r="E121" s="123" t="s">
        <v>385</v>
      </c>
      <c r="F121" s="112" t="s">
        <v>168</v>
      </c>
      <c r="G121" s="71" t="s">
        <v>386</v>
      </c>
      <c r="H121" s="60">
        <f t="shared" si="8"/>
        <v>1285.021</v>
      </c>
      <c r="I121" s="60">
        <f>SUM(I122:I123)</f>
        <v>0</v>
      </c>
      <c r="J121" s="60">
        <f>SUM(J122:J123)</f>
        <v>0</v>
      </c>
      <c r="K121" s="60">
        <f>SUM(K122:K123)</f>
        <v>791.18200000000002</v>
      </c>
      <c r="L121" s="60">
        <f>SUM(L122:L123)</f>
        <v>493.839</v>
      </c>
      <c r="N121" s="126"/>
      <c r="O121" s="126"/>
      <c r="P121" s="126"/>
      <c r="Q121" s="126"/>
      <c r="R121" s="126"/>
      <c r="S121" s="126"/>
      <c r="T121" s="128" t="s">
        <v>169</v>
      </c>
    </row>
    <row r="122" spans="3:20" ht="12" customHeight="1" x14ac:dyDescent="0.25">
      <c r="C122" s="61"/>
      <c r="D122" s="147" t="s">
        <v>387</v>
      </c>
      <c r="E122" s="124" t="s">
        <v>388</v>
      </c>
      <c r="F122" s="112" t="s">
        <v>168</v>
      </c>
      <c r="G122" s="71" t="s">
        <v>389</v>
      </c>
      <c r="H122" s="60">
        <f t="shared" si="8"/>
        <v>1285.021</v>
      </c>
      <c r="I122" s="70">
        <v>0</v>
      </c>
      <c r="J122" s="70">
        <v>0</v>
      </c>
      <c r="K122" s="70">
        <v>791.18200000000002</v>
      </c>
      <c r="L122" s="70">
        <v>493.839</v>
      </c>
      <c r="N122" s="126"/>
      <c r="O122" s="126"/>
      <c r="P122" s="126"/>
      <c r="Q122" s="126"/>
      <c r="R122" s="126"/>
      <c r="S122" s="126"/>
      <c r="T122" s="128" t="s">
        <v>169</v>
      </c>
    </row>
    <row r="123" spans="3:20" ht="12" customHeight="1" x14ac:dyDescent="0.25">
      <c r="C123" s="61"/>
      <c r="D123" s="147" t="s">
        <v>390</v>
      </c>
      <c r="E123" s="124" t="s">
        <v>391</v>
      </c>
      <c r="F123" s="112" t="s">
        <v>168</v>
      </c>
      <c r="G123" s="71" t="s">
        <v>392</v>
      </c>
      <c r="H123" s="60">
        <f t="shared" si="8"/>
        <v>0</v>
      </c>
      <c r="I123" s="70">
        <v>0</v>
      </c>
      <c r="J123" s="70">
        <v>0</v>
      </c>
      <c r="K123" s="70">
        <v>0</v>
      </c>
      <c r="L123" s="70">
        <v>0</v>
      </c>
      <c r="N123" s="126"/>
      <c r="O123" s="126"/>
      <c r="P123" s="126"/>
      <c r="Q123" s="126"/>
      <c r="R123" s="126"/>
      <c r="S123" s="126"/>
      <c r="T123" s="128" t="s">
        <v>169</v>
      </c>
    </row>
    <row r="124" spans="3:20" ht="36" customHeight="1" x14ac:dyDescent="0.25">
      <c r="C124" s="61"/>
      <c r="D124" s="147" t="s">
        <v>393</v>
      </c>
      <c r="E124" s="123" t="s">
        <v>394</v>
      </c>
      <c r="F124" s="112" t="s">
        <v>168</v>
      </c>
      <c r="G124" s="71" t="s">
        <v>395</v>
      </c>
      <c r="H124" s="60">
        <f t="shared" si="8"/>
        <v>22820.81</v>
      </c>
      <c r="I124" s="60">
        <f>SUM(I125:I126)</f>
        <v>0</v>
      </c>
      <c r="J124" s="60">
        <f>SUM(J125:J126)</f>
        <v>0</v>
      </c>
      <c r="K124" s="60">
        <f>SUM(K125:K126)</f>
        <v>613.66300000000001</v>
      </c>
      <c r="L124" s="60">
        <f>SUM(L125:L126)</f>
        <v>22207.147000000001</v>
      </c>
      <c r="N124" s="126"/>
      <c r="O124" s="126"/>
      <c r="P124" s="126"/>
      <c r="Q124" s="126"/>
      <c r="R124" s="126"/>
      <c r="S124" s="126"/>
      <c r="T124" s="128" t="s">
        <v>169</v>
      </c>
    </row>
    <row r="125" spans="3:20" ht="12" customHeight="1" x14ac:dyDescent="0.25">
      <c r="C125" s="61"/>
      <c r="D125" s="147" t="s">
        <v>396</v>
      </c>
      <c r="E125" s="124" t="s">
        <v>388</v>
      </c>
      <c r="F125" s="112" t="s">
        <v>168</v>
      </c>
      <c r="G125" s="71" t="s">
        <v>397</v>
      </c>
      <c r="H125" s="60">
        <f t="shared" si="8"/>
        <v>22820.81</v>
      </c>
      <c r="I125" s="70">
        <v>0</v>
      </c>
      <c r="J125" s="70">
        <v>0</v>
      </c>
      <c r="K125" s="70">
        <v>613.66300000000001</v>
      </c>
      <c r="L125" s="70">
        <v>22207.147000000001</v>
      </c>
      <c r="N125" s="126"/>
      <c r="O125" s="126"/>
      <c r="P125" s="126"/>
      <c r="Q125" s="126"/>
      <c r="R125" s="126"/>
      <c r="S125" s="126"/>
      <c r="T125" s="128" t="s">
        <v>169</v>
      </c>
    </row>
    <row r="126" spans="3:20" ht="12" customHeight="1" x14ac:dyDescent="0.25">
      <c r="C126" s="61"/>
      <c r="D126" s="147" t="s">
        <v>398</v>
      </c>
      <c r="E126" s="124" t="s">
        <v>391</v>
      </c>
      <c r="F126" s="112" t="s">
        <v>168</v>
      </c>
      <c r="G126" s="71" t="s">
        <v>399</v>
      </c>
      <c r="H126" s="60">
        <f t="shared" si="8"/>
        <v>0</v>
      </c>
      <c r="I126" s="70">
        <v>0</v>
      </c>
      <c r="J126" s="70">
        <v>0</v>
      </c>
      <c r="K126" s="70">
        <v>0</v>
      </c>
      <c r="L126" s="70">
        <v>0</v>
      </c>
      <c r="N126" s="126"/>
      <c r="O126" s="126"/>
      <c r="P126" s="126"/>
      <c r="Q126" s="126"/>
      <c r="R126" s="126"/>
      <c r="S126" s="126"/>
      <c r="T126" s="128" t="s">
        <v>169</v>
      </c>
    </row>
    <row r="127" spans="3:20" ht="24" customHeight="1" x14ac:dyDescent="0.25">
      <c r="C127" s="61"/>
      <c r="D127" s="147" t="s">
        <v>400</v>
      </c>
      <c r="E127" s="123" t="s">
        <v>401</v>
      </c>
      <c r="F127" s="112" t="s">
        <v>168</v>
      </c>
      <c r="G127" s="71" t="s">
        <v>402</v>
      </c>
      <c r="H127" s="60">
        <f t="shared" si="8"/>
        <v>0</v>
      </c>
      <c r="I127" s="60">
        <f>SUM(I128:I129)</f>
        <v>0</v>
      </c>
      <c r="J127" s="60">
        <f>SUM(J128:J129)</f>
        <v>0</v>
      </c>
      <c r="K127" s="60">
        <f>SUM(K128:K129)</f>
        <v>0</v>
      </c>
      <c r="L127" s="60">
        <f>SUM(L128:L129)</f>
        <v>0</v>
      </c>
      <c r="N127" s="126"/>
      <c r="O127" s="126"/>
      <c r="P127" s="126"/>
      <c r="Q127" s="126"/>
      <c r="R127" s="126"/>
      <c r="S127" s="126"/>
      <c r="T127" s="128" t="s">
        <v>169</v>
      </c>
    </row>
    <row r="128" spans="3:20" ht="12" customHeight="1" x14ac:dyDescent="0.25">
      <c r="C128" s="61"/>
      <c r="D128" s="147" t="s">
        <v>403</v>
      </c>
      <c r="E128" s="124" t="s">
        <v>388</v>
      </c>
      <c r="F128" s="112" t="s">
        <v>168</v>
      </c>
      <c r="G128" s="71" t="s">
        <v>404</v>
      </c>
      <c r="H128" s="60">
        <f t="shared" si="8"/>
        <v>0</v>
      </c>
      <c r="I128" s="70">
        <v>0</v>
      </c>
      <c r="J128" s="70">
        <v>0</v>
      </c>
      <c r="K128" s="70">
        <v>0</v>
      </c>
      <c r="L128" s="70">
        <v>0</v>
      </c>
      <c r="N128" s="126"/>
      <c r="O128" s="126"/>
      <c r="P128" s="126"/>
      <c r="Q128" s="126"/>
      <c r="R128" s="126"/>
      <c r="S128" s="126"/>
      <c r="T128" s="128" t="s">
        <v>169</v>
      </c>
    </row>
    <row r="129" spans="3:20" ht="12" customHeight="1" x14ac:dyDescent="0.25">
      <c r="C129" s="61"/>
      <c r="D129" s="147" t="s">
        <v>405</v>
      </c>
      <c r="E129" s="124" t="s">
        <v>391</v>
      </c>
      <c r="F129" s="112" t="s">
        <v>168</v>
      </c>
      <c r="G129" s="71" t="s">
        <v>406</v>
      </c>
      <c r="H129" s="60">
        <f t="shared" si="8"/>
        <v>0</v>
      </c>
      <c r="I129" s="70">
        <v>0</v>
      </c>
      <c r="J129" s="70">
        <v>0</v>
      </c>
      <c r="K129" s="70">
        <v>0</v>
      </c>
      <c r="L129" s="70">
        <v>0</v>
      </c>
      <c r="N129" s="126"/>
      <c r="O129" s="126"/>
      <c r="P129" s="126"/>
      <c r="Q129" s="126"/>
      <c r="R129" s="126"/>
      <c r="S129" s="126"/>
      <c r="T129" s="128" t="s">
        <v>169</v>
      </c>
    </row>
    <row r="130" spans="3:20" ht="12" customHeight="1" x14ac:dyDescent="0.25">
      <c r="C130" s="61"/>
      <c r="D130" s="147" t="s">
        <v>407</v>
      </c>
      <c r="E130" s="123" t="s">
        <v>408</v>
      </c>
      <c r="F130" s="112" t="s">
        <v>168</v>
      </c>
      <c r="G130" s="71" t="s">
        <v>409</v>
      </c>
      <c r="H130" s="60">
        <f t="shared" si="8"/>
        <v>0</v>
      </c>
      <c r="I130" s="70">
        <v>0</v>
      </c>
      <c r="J130" s="70">
        <v>0</v>
      </c>
      <c r="K130" s="70">
        <v>0</v>
      </c>
      <c r="L130" s="70">
        <v>0</v>
      </c>
      <c r="N130" s="126"/>
      <c r="O130" s="126"/>
      <c r="P130" s="126"/>
      <c r="Q130" s="126"/>
      <c r="R130" s="126"/>
      <c r="S130" s="126"/>
      <c r="T130" s="128" t="s">
        <v>169</v>
      </c>
    </row>
    <row r="131" spans="3:20" ht="12" customHeight="1" x14ac:dyDescent="0.25">
      <c r="C131" s="61"/>
      <c r="D131" s="147" t="s">
        <v>410</v>
      </c>
      <c r="E131" s="123" t="s">
        <v>411</v>
      </c>
      <c r="F131" s="112" t="s">
        <v>168</v>
      </c>
      <c r="G131" s="71" t="s">
        <v>412</v>
      </c>
      <c r="H131" s="60">
        <f t="shared" si="8"/>
        <v>0</v>
      </c>
      <c r="I131" s="70">
        <v>0</v>
      </c>
      <c r="J131" s="70">
        <v>0</v>
      </c>
      <c r="K131" s="70">
        <v>0</v>
      </c>
      <c r="L131" s="70">
        <v>0</v>
      </c>
      <c r="N131" s="126"/>
      <c r="O131" s="126"/>
      <c r="P131" s="126"/>
      <c r="Q131" s="126"/>
      <c r="R131" s="126"/>
      <c r="S131" s="126"/>
      <c r="T131" s="128" t="s">
        <v>169</v>
      </c>
    </row>
    <row r="132" spans="3:20" ht="36" customHeight="1" x14ac:dyDescent="0.25">
      <c r="C132" s="61"/>
      <c r="D132" s="147" t="s">
        <v>413</v>
      </c>
      <c r="E132" s="123" t="s">
        <v>414</v>
      </c>
      <c r="F132" s="112" t="s">
        <v>168</v>
      </c>
      <c r="G132" s="71" t="s">
        <v>415</v>
      </c>
      <c r="H132" s="60">
        <f t="shared" si="8"/>
        <v>6983.6840000000002</v>
      </c>
      <c r="I132" s="70">
        <v>0</v>
      </c>
      <c r="J132" s="70">
        <v>0</v>
      </c>
      <c r="K132" s="70">
        <v>101.702</v>
      </c>
      <c r="L132" s="70">
        <v>6881.982</v>
      </c>
      <c r="N132" s="126"/>
      <c r="O132" s="126"/>
      <c r="P132" s="126"/>
      <c r="Q132" s="126"/>
      <c r="R132" s="126"/>
      <c r="S132" s="126"/>
      <c r="T132" s="128" t="s">
        <v>169</v>
      </c>
    </row>
    <row r="133" spans="3:20" ht="24" customHeight="1" x14ac:dyDescent="0.25">
      <c r="C133" s="61"/>
      <c r="D133" s="147" t="s">
        <v>416</v>
      </c>
      <c r="E133" s="123" t="s">
        <v>417</v>
      </c>
      <c r="F133" s="112" t="s">
        <v>168</v>
      </c>
      <c r="G133" s="71" t="s">
        <v>418</v>
      </c>
      <c r="H133" s="60">
        <f t="shared" si="8"/>
        <v>0</v>
      </c>
      <c r="I133" s="70">
        <v>0</v>
      </c>
      <c r="J133" s="70">
        <v>0</v>
      </c>
      <c r="K133" s="70">
        <v>0</v>
      </c>
      <c r="L133" s="70">
        <v>0</v>
      </c>
      <c r="N133" s="126"/>
      <c r="O133" s="126"/>
      <c r="P133" s="126"/>
      <c r="Q133" s="126"/>
      <c r="R133" s="126"/>
      <c r="S133" s="126"/>
      <c r="T133" s="128" t="s">
        <v>169</v>
      </c>
    </row>
    <row r="134" spans="3:20" ht="12" customHeight="1" x14ac:dyDescent="0.25">
      <c r="C134" s="61"/>
      <c r="D134" s="147" t="s">
        <v>419</v>
      </c>
      <c r="E134" s="121" t="s">
        <v>420</v>
      </c>
      <c r="F134" s="112" t="s">
        <v>168</v>
      </c>
      <c r="G134" s="71" t="s">
        <v>421</v>
      </c>
      <c r="H134" s="60">
        <f t="shared" si="8"/>
        <v>1575.6479999999999</v>
      </c>
      <c r="I134" s="60">
        <f>I137</f>
        <v>41.994</v>
      </c>
      <c r="J134" s="60">
        <f>J137</f>
        <v>0</v>
      </c>
      <c r="K134" s="60">
        <f>K137</f>
        <v>310.89</v>
      </c>
      <c r="L134" s="60">
        <f>L137</f>
        <v>1222.7639999999999</v>
      </c>
      <c r="N134" s="126"/>
      <c r="O134" s="126"/>
      <c r="P134" s="126"/>
      <c r="Q134" s="126"/>
      <c r="R134" s="126"/>
      <c r="S134" s="126"/>
      <c r="T134" s="128" t="s">
        <v>169</v>
      </c>
    </row>
    <row r="135" spans="3:20" ht="12" customHeight="1" x14ac:dyDescent="0.25">
      <c r="C135" s="61"/>
      <c r="D135" s="147" t="s">
        <v>422</v>
      </c>
      <c r="E135" s="122" t="s">
        <v>364</v>
      </c>
      <c r="F135" s="112" t="s">
        <v>281</v>
      </c>
      <c r="G135" s="71" t="s">
        <v>423</v>
      </c>
      <c r="H135" s="60">
        <f t="shared" si="8"/>
        <v>2.1360000000000001</v>
      </c>
      <c r="I135" s="70">
        <v>6.9000000000000006E-2</v>
      </c>
      <c r="J135" s="70">
        <v>0</v>
      </c>
      <c r="K135" s="70">
        <v>0.442</v>
      </c>
      <c r="L135" s="70">
        <v>1.625</v>
      </c>
      <c r="N135" s="126"/>
      <c r="O135" s="126"/>
      <c r="P135" s="126"/>
      <c r="Q135" s="126"/>
      <c r="R135" s="126"/>
      <c r="S135" s="126"/>
      <c r="T135" s="128" t="s">
        <v>169</v>
      </c>
    </row>
    <row r="136" spans="3:20" ht="12" customHeight="1" x14ac:dyDescent="0.25">
      <c r="C136" s="61"/>
      <c r="D136" s="147" t="s">
        <v>424</v>
      </c>
      <c r="E136" s="123" t="s">
        <v>367</v>
      </c>
      <c r="F136" s="112" t="s">
        <v>281</v>
      </c>
      <c r="G136" s="71" t="s">
        <v>425</v>
      </c>
      <c r="H136" s="60">
        <f t="shared" si="8"/>
        <v>0</v>
      </c>
      <c r="I136" s="70">
        <v>0</v>
      </c>
      <c r="J136" s="70">
        <v>0</v>
      </c>
      <c r="K136" s="70">
        <v>0</v>
      </c>
      <c r="L136" s="70">
        <v>0</v>
      </c>
      <c r="N136" s="126"/>
      <c r="O136" s="126"/>
      <c r="P136" s="126"/>
      <c r="Q136" s="126"/>
      <c r="R136" s="126"/>
      <c r="S136" s="126"/>
      <c r="T136" s="128" t="s">
        <v>169</v>
      </c>
    </row>
    <row r="137" spans="3:20" ht="12" customHeight="1" x14ac:dyDescent="0.25">
      <c r="C137" s="61"/>
      <c r="D137" s="147" t="s">
        <v>426</v>
      </c>
      <c r="E137" s="122" t="s">
        <v>370</v>
      </c>
      <c r="F137" s="112" t="s">
        <v>168</v>
      </c>
      <c r="G137" s="71" t="s">
        <v>427</v>
      </c>
      <c r="H137" s="60">
        <f t="shared" si="8"/>
        <v>1575.6479999999999</v>
      </c>
      <c r="I137" s="70">
        <v>41.994</v>
      </c>
      <c r="J137" s="70">
        <v>0</v>
      </c>
      <c r="K137" s="70">
        <v>310.89</v>
      </c>
      <c r="L137" s="70">
        <v>1222.7639999999999</v>
      </c>
      <c r="N137" s="126"/>
      <c r="O137" s="126"/>
      <c r="P137" s="126"/>
      <c r="Q137" s="126"/>
      <c r="R137" s="126"/>
      <c r="S137" s="126"/>
      <c r="T137" s="128" t="s">
        <v>169</v>
      </c>
    </row>
    <row r="138" spans="3:20" ht="12" customHeight="1" x14ac:dyDescent="0.25">
      <c r="C138" s="61"/>
      <c r="D138" s="72" t="s">
        <v>428</v>
      </c>
      <c r="E138" s="119" t="s">
        <v>429</v>
      </c>
      <c r="F138" s="120" t="s">
        <v>168</v>
      </c>
      <c r="G138" s="120" t="s">
        <v>430</v>
      </c>
      <c r="H138" s="60">
        <f t="shared" si="8"/>
        <v>82455.019</v>
      </c>
      <c r="I138" s="60">
        <f>SUM(I139,I140)</f>
        <v>81036.918999999994</v>
      </c>
      <c r="J138" s="60">
        <f>SUM(J139,J140)</f>
        <v>0</v>
      </c>
      <c r="K138" s="60">
        <f>SUM(K139,K140)</f>
        <v>1418.1</v>
      </c>
      <c r="L138" s="60">
        <f>SUM(L139,L140)</f>
        <v>0</v>
      </c>
      <c r="N138" s="126"/>
      <c r="O138" s="126"/>
      <c r="P138" s="126"/>
      <c r="Q138" s="126"/>
      <c r="R138" s="126"/>
      <c r="S138" s="126"/>
      <c r="T138" s="128" t="s">
        <v>169</v>
      </c>
    </row>
    <row r="139" spans="3:20" ht="12" customHeight="1" x14ac:dyDescent="0.25">
      <c r="C139" s="61"/>
      <c r="D139" s="147" t="s">
        <v>431</v>
      </c>
      <c r="E139" s="121" t="s">
        <v>358</v>
      </c>
      <c r="F139" s="112" t="s">
        <v>168</v>
      </c>
      <c r="G139" s="71" t="s">
        <v>432</v>
      </c>
      <c r="H139" s="60">
        <f t="shared" si="8"/>
        <v>82455.019</v>
      </c>
      <c r="I139" s="70">
        <v>81036.918999999994</v>
      </c>
      <c r="J139" s="70">
        <v>0</v>
      </c>
      <c r="K139" s="70">
        <v>1418.1</v>
      </c>
      <c r="L139" s="70">
        <v>0</v>
      </c>
      <c r="N139" s="126"/>
      <c r="O139" s="126"/>
      <c r="P139" s="126"/>
      <c r="Q139" s="126"/>
      <c r="R139" s="126"/>
      <c r="S139" s="126"/>
      <c r="T139" s="128" t="s">
        <v>169</v>
      </c>
    </row>
    <row r="140" spans="3:20" ht="12" customHeight="1" x14ac:dyDescent="0.25">
      <c r="C140" s="61"/>
      <c r="D140" s="147" t="s">
        <v>433</v>
      </c>
      <c r="E140" s="121" t="s">
        <v>361</v>
      </c>
      <c r="F140" s="112" t="s">
        <v>168</v>
      </c>
      <c r="G140" s="71" t="s">
        <v>434</v>
      </c>
      <c r="H140" s="60">
        <f t="shared" si="8"/>
        <v>0</v>
      </c>
      <c r="I140" s="60">
        <f>I142</f>
        <v>0</v>
      </c>
      <c r="J140" s="60">
        <f>J142</f>
        <v>0</v>
      </c>
      <c r="K140" s="60">
        <f>K142</f>
        <v>0</v>
      </c>
      <c r="L140" s="60">
        <f>L142</f>
        <v>0</v>
      </c>
      <c r="N140" s="126"/>
      <c r="O140" s="126"/>
      <c r="P140" s="126"/>
      <c r="Q140" s="126"/>
      <c r="R140" s="126"/>
      <c r="S140" s="126"/>
      <c r="T140" s="128" t="s">
        <v>169</v>
      </c>
    </row>
    <row r="141" spans="3:20" ht="12" customHeight="1" x14ac:dyDescent="0.25">
      <c r="C141" s="61"/>
      <c r="D141" s="147" t="s">
        <v>435</v>
      </c>
      <c r="E141" s="122" t="s">
        <v>436</v>
      </c>
      <c r="F141" s="112" t="s">
        <v>281</v>
      </c>
      <c r="G141" s="71" t="s">
        <v>437</v>
      </c>
      <c r="H141" s="60">
        <f t="shared" si="8"/>
        <v>0</v>
      </c>
      <c r="I141" s="70">
        <v>0</v>
      </c>
      <c r="J141" s="70">
        <v>0</v>
      </c>
      <c r="K141" s="70">
        <v>0</v>
      </c>
      <c r="L141" s="70">
        <v>0</v>
      </c>
      <c r="N141" s="126"/>
      <c r="O141" s="126"/>
      <c r="P141" s="126"/>
      <c r="Q141" s="126"/>
      <c r="R141" s="126"/>
      <c r="S141" s="126"/>
      <c r="T141" s="128" t="s">
        <v>169</v>
      </c>
    </row>
    <row r="142" spans="3:20" ht="12" customHeight="1" x14ac:dyDescent="0.25">
      <c r="C142" s="61"/>
      <c r="D142" s="147" t="s">
        <v>438</v>
      </c>
      <c r="E142" s="122" t="s">
        <v>370</v>
      </c>
      <c r="F142" s="112" t="s">
        <v>168</v>
      </c>
      <c r="G142" s="71" t="s">
        <v>439</v>
      </c>
      <c r="H142" s="60">
        <f t="shared" si="8"/>
        <v>0</v>
      </c>
      <c r="I142" s="70">
        <v>0</v>
      </c>
      <c r="J142" s="70">
        <v>0</v>
      </c>
      <c r="K142" s="70">
        <v>0</v>
      </c>
      <c r="L142" s="70">
        <v>0</v>
      </c>
      <c r="N142" s="126"/>
      <c r="O142" s="126"/>
      <c r="P142" s="126"/>
      <c r="Q142" s="126"/>
      <c r="R142" s="126"/>
      <c r="S142" s="126"/>
      <c r="T142" s="128" t="s">
        <v>169</v>
      </c>
    </row>
    <row r="143" spans="3:20" ht="18" customHeight="1" x14ac:dyDescent="0.25">
      <c r="C143" s="61"/>
      <c r="D143" s="188" t="s">
        <v>440</v>
      </c>
      <c r="E143" s="189"/>
      <c r="F143" s="189"/>
      <c r="G143" s="135"/>
      <c r="H143" s="133"/>
      <c r="I143" s="133"/>
      <c r="J143" s="133"/>
      <c r="K143" s="133"/>
      <c r="L143" s="134"/>
      <c r="N143" s="126"/>
      <c r="O143" s="126"/>
      <c r="P143" s="126"/>
      <c r="Q143" s="126"/>
      <c r="R143" s="126"/>
      <c r="S143" s="126"/>
      <c r="T143" s="126"/>
    </row>
    <row r="144" spans="3:20" ht="24" customHeight="1" x14ac:dyDescent="0.25">
      <c r="C144" s="61"/>
      <c r="D144" s="72" t="s">
        <v>441</v>
      </c>
      <c r="E144" s="119" t="s">
        <v>442</v>
      </c>
      <c r="F144" s="120" t="s">
        <v>443</v>
      </c>
      <c r="G144" s="120" t="s">
        <v>444</v>
      </c>
      <c r="H144" s="60">
        <f t="shared" ref="H144:H164" si="9">SUM(I144:L144)</f>
        <v>0</v>
      </c>
      <c r="I144" s="60">
        <f>SUM(I145:I146)</f>
        <v>0</v>
      </c>
      <c r="J144" s="60">
        <f>SUM(J145:J146)</f>
        <v>0</v>
      </c>
      <c r="K144" s="60">
        <f>SUM(K145:K146)</f>
        <v>0</v>
      </c>
      <c r="L144" s="60">
        <f>SUM(L145:L146)</f>
        <v>0</v>
      </c>
      <c r="N144" s="126"/>
      <c r="O144" s="126"/>
      <c r="P144" s="126"/>
      <c r="Q144" s="126"/>
      <c r="R144" s="126"/>
      <c r="S144" s="126"/>
      <c r="T144" s="128" t="s">
        <v>169</v>
      </c>
    </row>
    <row r="145" spans="3:20" ht="12" customHeight="1" x14ac:dyDescent="0.25">
      <c r="C145" s="61"/>
      <c r="D145" s="147" t="s">
        <v>445</v>
      </c>
      <c r="E145" s="121" t="s">
        <v>358</v>
      </c>
      <c r="F145" s="112" t="s">
        <v>443</v>
      </c>
      <c r="G145" s="71" t="s">
        <v>446</v>
      </c>
      <c r="H145" s="60">
        <f t="shared" si="9"/>
        <v>0</v>
      </c>
      <c r="I145" s="70">
        <v>0</v>
      </c>
      <c r="J145" s="70">
        <v>0</v>
      </c>
      <c r="K145" s="70">
        <v>0</v>
      </c>
      <c r="L145" s="70">
        <v>0</v>
      </c>
      <c r="N145" s="126"/>
      <c r="O145" s="126"/>
      <c r="P145" s="126"/>
      <c r="Q145" s="126"/>
      <c r="R145" s="126"/>
      <c r="S145" s="126"/>
      <c r="T145" s="128" t="s">
        <v>169</v>
      </c>
    </row>
    <row r="146" spans="3:20" ht="12" customHeight="1" x14ac:dyDescent="0.25">
      <c r="C146" s="61"/>
      <c r="D146" s="147" t="s">
        <v>447</v>
      </c>
      <c r="E146" s="121" t="s">
        <v>361</v>
      </c>
      <c r="F146" s="112" t="s">
        <v>443</v>
      </c>
      <c r="G146" s="71" t="s">
        <v>448</v>
      </c>
      <c r="H146" s="60">
        <f t="shared" si="9"/>
        <v>0</v>
      </c>
      <c r="I146" s="60">
        <f>SUM(I147,I149)</f>
        <v>0</v>
      </c>
      <c r="J146" s="60">
        <f>SUM(J147,J149)</f>
        <v>0</v>
      </c>
      <c r="K146" s="60">
        <f>SUM(K147,K149)</f>
        <v>0</v>
      </c>
      <c r="L146" s="60">
        <f>SUM(L147,L149)</f>
        <v>0</v>
      </c>
      <c r="N146" s="126"/>
      <c r="O146" s="126"/>
      <c r="P146" s="126"/>
      <c r="Q146" s="126"/>
      <c r="R146" s="126"/>
      <c r="S146" s="126"/>
      <c r="T146" s="128" t="s">
        <v>169</v>
      </c>
    </row>
    <row r="147" spans="3:20" ht="12" customHeight="1" x14ac:dyDescent="0.25">
      <c r="C147" s="61"/>
      <c r="D147" s="147" t="s">
        <v>449</v>
      </c>
      <c r="E147" s="122" t="s">
        <v>364</v>
      </c>
      <c r="F147" s="112" t="s">
        <v>443</v>
      </c>
      <c r="G147" s="71" t="s">
        <v>450</v>
      </c>
      <c r="H147" s="60">
        <f t="shared" si="9"/>
        <v>0</v>
      </c>
      <c r="I147" s="70">
        <v>0</v>
      </c>
      <c r="J147" s="70">
        <v>0</v>
      </c>
      <c r="K147" s="70">
        <v>0</v>
      </c>
      <c r="L147" s="70">
        <v>0</v>
      </c>
      <c r="N147" s="126"/>
      <c r="O147" s="126"/>
      <c r="P147" s="126"/>
      <c r="Q147" s="126"/>
      <c r="R147" s="126"/>
      <c r="S147" s="126"/>
      <c r="T147" s="128" t="s">
        <v>169</v>
      </c>
    </row>
    <row r="148" spans="3:20" ht="12" customHeight="1" x14ac:dyDescent="0.25">
      <c r="C148" s="61"/>
      <c r="D148" s="147" t="s">
        <v>451</v>
      </c>
      <c r="E148" s="123" t="s">
        <v>452</v>
      </c>
      <c r="F148" s="112" t="s">
        <v>443</v>
      </c>
      <c r="G148" s="71" t="s">
        <v>453</v>
      </c>
      <c r="H148" s="60">
        <f t="shared" si="9"/>
        <v>0</v>
      </c>
      <c r="I148" s="70">
        <v>0</v>
      </c>
      <c r="J148" s="70">
        <v>0</v>
      </c>
      <c r="K148" s="70">
        <v>0</v>
      </c>
      <c r="L148" s="70">
        <v>0</v>
      </c>
      <c r="N148" s="126"/>
      <c r="O148" s="126"/>
      <c r="P148" s="126"/>
      <c r="Q148" s="126"/>
      <c r="R148" s="126"/>
      <c r="S148" s="126"/>
      <c r="T148" s="128" t="s">
        <v>169</v>
      </c>
    </row>
    <row r="149" spans="3:20" ht="12" customHeight="1" x14ac:dyDescent="0.25">
      <c r="C149" s="61"/>
      <c r="D149" s="147" t="s">
        <v>454</v>
      </c>
      <c r="E149" s="122" t="s">
        <v>370</v>
      </c>
      <c r="F149" s="112" t="s">
        <v>443</v>
      </c>
      <c r="G149" s="71" t="s">
        <v>455</v>
      </c>
      <c r="H149" s="60">
        <f t="shared" si="9"/>
        <v>0</v>
      </c>
      <c r="I149" s="70">
        <v>0</v>
      </c>
      <c r="J149" s="70">
        <v>0</v>
      </c>
      <c r="K149" s="70">
        <v>0</v>
      </c>
      <c r="L149" s="70">
        <v>0</v>
      </c>
      <c r="N149" s="126"/>
      <c r="O149" s="126"/>
      <c r="P149" s="126"/>
      <c r="Q149" s="126"/>
      <c r="R149" s="126"/>
      <c r="S149" s="126"/>
      <c r="T149" s="128" t="s">
        <v>169</v>
      </c>
    </row>
    <row r="150" spans="3:20" ht="12" customHeight="1" x14ac:dyDescent="0.25">
      <c r="C150" s="61"/>
      <c r="D150" s="72" t="s">
        <v>456</v>
      </c>
      <c r="E150" s="119" t="s">
        <v>457</v>
      </c>
      <c r="F150" s="120" t="s">
        <v>443</v>
      </c>
      <c r="G150" s="120" t="s">
        <v>458</v>
      </c>
      <c r="H150" s="60">
        <f t="shared" si="9"/>
        <v>156868.27559999999</v>
      </c>
      <c r="I150" s="60">
        <f>SUM(I151,I156)</f>
        <v>11723.2372</v>
      </c>
      <c r="J150" s="60">
        <f>SUM(J151,J156)</f>
        <v>0</v>
      </c>
      <c r="K150" s="60">
        <f>SUM(K151,K156)</f>
        <v>87584.618399999992</v>
      </c>
      <c r="L150" s="60">
        <f>SUM(L151,L156)</f>
        <v>57560.42</v>
      </c>
      <c r="N150" s="126"/>
      <c r="O150" s="126"/>
      <c r="P150" s="126"/>
      <c r="Q150" s="126"/>
      <c r="R150" s="126"/>
      <c r="S150" s="126"/>
      <c r="T150" s="128" t="s">
        <v>169</v>
      </c>
    </row>
    <row r="151" spans="3:20" ht="12" customHeight="1" x14ac:dyDescent="0.25">
      <c r="C151" s="61"/>
      <c r="D151" s="147" t="s">
        <v>459</v>
      </c>
      <c r="E151" s="121" t="s">
        <v>358</v>
      </c>
      <c r="F151" s="112" t="s">
        <v>443</v>
      </c>
      <c r="G151" s="71" t="s">
        <v>460</v>
      </c>
      <c r="H151" s="60">
        <f t="shared" si="9"/>
        <v>152592.28260000001</v>
      </c>
      <c r="I151" s="60">
        <f>SUM(I152:I153)</f>
        <v>11605.1692</v>
      </c>
      <c r="J151" s="60">
        <f>SUM(J152:J153)</f>
        <v>0</v>
      </c>
      <c r="K151" s="60">
        <f>SUM(K152:K153)</f>
        <v>86351.892399999997</v>
      </c>
      <c r="L151" s="60">
        <f>SUM(L152:L153)</f>
        <v>54635.220999999998</v>
      </c>
      <c r="N151" s="126"/>
      <c r="O151" s="126"/>
      <c r="P151" s="126"/>
      <c r="Q151" s="126"/>
      <c r="R151" s="126"/>
      <c r="S151" s="126"/>
      <c r="T151" s="128" t="s">
        <v>169</v>
      </c>
    </row>
    <row r="152" spans="3:20" ht="12" customHeight="1" x14ac:dyDescent="0.25">
      <c r="C152" s="61"/>
      <c r="D152" s="147" t="s">
        <v>461</v>
      </c>
      <c r="E152" s="122" t="s">
        <v>379</v>
      </c>
      <c r="F152" s="112" t="s">
        <v>443</v>
      </c>
      <c r="G152" s="71" t="s">
        <v>462</v>
      </c>
      <c r="H152" s="60">
        <f t="shared" si="9"/>
        <v>148758.07920000001</v>
      </c>
      <c r="I152" s="70">
        <v>11605.1692</v>
      </c>
      <c r="J152" s="70">
        <v>0</v>
      </c>
      <c r="K152" s="70">
        <v>85557.261100000003</v>
      </c>
      <c r="L152" s="70">
        <v>51595.6489</v>
      </c>
      <c r="N152" s="126"/>
      <c r="O152" s="126"/>
      <c r="P152" s="126"/>
      <c r="Q152" s="126"/>
      <c r="R152" s="126"/>
      <c r="S152" s="126"/>
      <c r="T152" s="128" t="s">
        <v>169</v>
      </c>
    </row>
    <row r="153" spans="3:20" ht="12" customHeight="1" x14ac:dyDescent="0.25">
      <c r="C153" s="61"/>
      <c r="D153" s="147" t="s">
        <v>463</v>
      </c>
      <c r="E153" s="122" t="s">
        <v>382</v>
      </c>
      <c r="F153" s="112" t="s">
        <v>443</v>
      </c>
      <c r="G153" s="71" t="s">
        <v>464</v>
      </c>
      <c r="H153" s="60">
        <f t="shared" si="9"/>
        <v>3834.2033999999999</v>
      </c>
      <c r="I153" s="60">
        <f>SUM(I154:I155)</f>
        <v>0</v>
      </c>
      <c r="J153" s="60">
        <f>SUM(J154:J155)</f>
        <v>0</v>
      </c>
      <c r="K153" s="60">
        <f>SUM(K154:K155)</f>
        <v>794.63130000000001</v>
      </c>
      <c r="L153" s="60">
        <f>SUM(L154:L155)</f>
        <v>3039.5720999999999</v>
      </c>
      <c r="N153" s="126"/>
      <c r="O153" s="126"/>
      <c r="P153" s="126"/>
      <c r="Q153" s="126"/>
      <c r="R153" s="126"/>
      <c r="S153" s="126"/>
      <c r="T153" s="128" t="s">
        <v>169</v>
      </c>
    </row>
    <row r="154" spans="3:20" ht="12" customHeight="1" x14ac:dyDescent="0.25">
      <c r="C154" s="61"/>
      <c r="D154" s="147" t="s">
        <v>465</v>
      </c>
      <c r="E154" s="123" t="s">
        <v>388</v>
      </c>
      <c r="F154" s="112" t="s">
        <v>443</v>
      </c>
      <c r="G154" s="71" t="s">
        <v>466</v>
      </c>
      <c r="H154" s="60">
        <f t="shared" si="9"/>
        <v>3834.2033999999999</v>
      </c>
      <c r="I154" s="70">
        <v>0</v>
      </c>
      <c r="J154" s="70">
        <v>0</v>
      </c>
      <c r="K154" s="70">
        <v>794.63130000000001</v>
      </c>
      <c r="L154" s="70">
        <v>3039.5720999999999</v>
      </c>
      <c r="N154" s="126"/>
      <c r="O154" s="126"/>
      <c r="P154" s="126"/>
      <c r="Q154" s="126"/>
      <c r="R154" s="126"/>
      <c r="S154" s="126"/>
      <c r="T154" s="128" t="s">
        <v>169</v>
      </c>
    </row>
    <row r="155" spans="3:20" ht="12" customHeight="1" x14ac:dyDescent="0.25">
      <c r="C155" s="61"/>
      <c r="D155" s="147" t="s">
        <v>467</v>
      </c>
      <c r="E155" s="123" t="s">
        <v>468</v>
      </c>
      <c r="F155" s="112" t="s">
        <v>443</v>
      </c>
      <c r="G155" s="71" t="s">
        <v>469</v>
      </c>
      <c r="H155" s="60">
        <f t="shared" si="9"/>
        <v>0</v>
      </c>
      <c r="I155" s="70">
        <v>0</v>
      </c>
      <c r="J155" s="70">
        <v>0</v>
      </c>
      <c r="K155" s="70">
        <v>0</v>
      </c>
      <c r="L155" s="70">
        <v>0</v>
      </c>
      <c r="N155" s="126"/>
      <c r="O155" s="126"/>
      <c r="P155" s="126"/>
      <c r="Q155" s="126"/>
      <c r="R155" s="126"/>
      <c r="S155" s="126"/>
      <c r="T155" s="128" t="s">
        <v>169</v>
      </c>
    </row>
    <row r="156" spans="3:20" ht="12" customHeight="1" x14ac:dyDescent="0.25">
      <c r="C156" s="61"/>
      <c r="D156" s="147" t="s">
        <v>470</v>
      </c>
      <c r="E156" s="121" t="s">
        <v>420</v>
      </c>
      <c r="F156" s="112" t="s">
        <v>443</v>
      </c>
      <c r="G156" s="71" t="s">
        <v>471</v>
      </c>
      <c r="H156" s="60">
        <f t="shared" si="9"/>
        <v>4275.9929999999995</v>
      </c>
      <c r="I156" s="60">
        <f>SUM(I157,I159)</f>
        <v>118.06800000000001</v>
      </c>
      <c r="J156" s="60">
        <f>SUM(J157,J159)</f>
        <v>0</v>
      </c>
      <c r="K156" s="60">
        <f>SUM(K157,K159)</f>
        <v>1232.7260000000001</v>
      </c>
      <c r="L156" s="60">
        <f>SUM(L157,L159)</f>
        <v>2925.1989999999996</v>
      </c>
      <c r="N156" s="126"/>
      <c r="O156" s="126"/>
      <c r="P156" s="126"/>
      <c r="Q156" s="126"/>
      <c r="R156" s="126"/>
      <c r="S156" s="126"/>
      <c r="T156" s="128" t="s">
        <v>169</v>
      </c>
    </row>
    <row r="157" spans="3:20" ht="12" customHeight="1" x14ac:dyDescent="0.25">
      <c r="C157" s="61"/>
      <c r="D157" s="147" t="s">
        <v>472</v>
      </c>
      <c r="E157" s="122" t="s">
        <v>364</v>
      </c>
      <c r="F157" s="112" t="s">
        <v>443</v>
      </c>
      <c r="G157" s="71" t="s">
        <v>473</v>
      </c>
      <c r="H157" s="60">
        <f t="shared" si="9"/>
        <v>3319.8629999999998</v>
      </c>
      <c r="I157" s="70">
        <v>113.17700000000001</v>
      </c>
      <c r="J157" s="70">
        <v>0</v>
      </c>
      <c r="K157" s="70">
        <v>1131.0150000000001</v>
      </c>
      <c r="L157" s="70">
        <v>2075.6709999999998</v>
      </c>
      <c r="N157" s="126"/>
      <c r="O157" s="126"/>
      <c r="P157" s="126"/>
      <c r="Q157" s="126"/>
      <c r="R157" s="126"/>
      <c r="S157" s="126"/>
      <c r="T157" s="128" t="s">
        <v>169</v>
      </c>
    </row>
    <row r="158" spans="3:20" ht="12" customHeight="1" x14ac:dyDescent="0.25">
      <c r="C158" s="61"/>
      <c r="D158" s="147" t="s">
        <v>474</v>
      </c>
      <c r="E158" s="123" t="s">
        <v>452</v>
      </c>
      <c r="F158" s="112" t="s">
        <v>443</v>
      </c>
      <c r="G158" s="71" t="s">
        <v>475</v>
      </c>
      <c r="H158" s="60">
        <f t="shared" si="9"/>
        <v>0</v>
      </c>
      <c r="I158" s="70">
        <v>0</v>
      </c>
      <c r="J158" s="70">
        <v>0</v>
      </c>
      <c r="K158" s="70">
        <v>0</v>
      </c>
      <c r="L158" s="70">
        <v>0</v>
      </c>
      <c r="N158" s="126"/>
      <c r="O158" s="126"/>
      <c r="P158" s="126"/>
      <c r="Q158" s="126"/>
      <c r="R158" s="126"/>
      <c r="S158" s="126"/>
      <c r="T158" s="128" t="s">
        <v>169</v>
      </c>
    </row>
    <row r="159" spans="3:20" ht="12" customHeight="1" x14ac:dyDescent="0.25">
      <c r="C159" s="61"/>
      <c r="D159" s="147" t="s">
        <v>476</v>
      </c>
      <c r="E159" s="122" t="s">
        <v>370</v>
      </c>
      <c r="F159" s="112" t="s">
        <v>443</v>
      </c>
      <c r="G159" s="71" t="s">
        <v>477</v>
      </c>
      <c r="H159" s="60">
        <f t="shared" si="9"/>
        <v>956.13</v>
      </c>
      <c r="I159" s="70">
        <v>4.891</v>
      </c>
      <c r="J159" s="70">
        <v>0</v>
      </c>
      <c r="K159" s="70">
        <v>101.711</v>
      </c>
      <c r="L159" s="70">
        <v>849.52800000000002</v>
      </c>
      <c r="N159" s="126"/>
      <c r="O159" s="126"/>
      <c r="P159" s="126"/>
      <c r="Q159" s="126"/>
      <c r="R159" s="126"/>
      <c r="S159" s="126"/>
      <c r="T159" s="128" t="s">
        <v>169</v>
      </c>
    </row>
    <row r="160" spans="3:20" ht="12" customHeight="1" x14ac:dyDescent="0.25">
      <c r="C160" s="61"/>
      <c r="D160" s="72" t="s">
        <v>478</v>
      </c>
      <c r="E160" s="119" t="s">
        <v>479</v>
      </c>
      <c r="F160" s="120" t="s">
        <v>443</v>
      </c>
      <c r="G160" s="120" t="s">
        <v>480</v>
      </c>
      <c r="H160" s="60">
        <f t="shared" si="9"/>
        <v>21740.903999999999</v>
      </c>
      <c r="I160" s="60">
        <f>SUM(I161:I162)</f>
        <v>21365.032999999999</v>
      </c>
      <c r="J160" s="60">
        <f>SUM(J161:J162)</f>
        <v>1</v>
      </c>
      <c r="K160" s="60">
        <f>SUM(K161:K162)</f>
        <v>373.87099999999998</v>
      </c>
      <c r="L160" s="60">
        <f>SUM(L161:L162)</f>
        <v>1</v>
      </c>
      <c r="N160" s="126"/>
      <c r="O160" s="126"/>
      <c r="P160" s="126"/>
      <c r="Q160" s="126"/>
      <c r="R160" s="126"/>
      <c r="S160" s="126"/>
      <c r="T160" s="128" t="s">
        <v>169</v>
      </c>
    </row>
    <row r="161" spans="3:20" ht="12" customHeight="1" x14ac:dyDescent="0.25">
      <c r="C161" s="61"/>
      <c r="D161" s="147" t="s">
        <v>481</v>
      </c>
      <c r="E161" s="121" t="s">
        <v>358</v>
      </c>
      <c r="F161" s="112" t="s">
        <v>443</v>
      </c>
      <c r="G161" s="71" t="s">
        <v>482</v>
      </c>
      <c r="H161" s="60">
        <f t="shared" si="9"/>
        <v>21737.903999999999</v>
      </c>
      <c r="I161" s="70">
        <v>21364.032999999999</v>
      </c>
      <c r="J161" s="70">
        <v>0</v>
      </c>
      <c r="K161" s="70">
        <v>373.87099999999998</v>
      </c>
      <c r="L161" s="70">
        <v>0</v>
      </c>
      <c r="N161" s="126"/>
      <c r="O161" s="126"/>
      <c r="P161" s="126"/>
      <c r="Q161" s="126"/>
      <c r="R161" s="126"/>
      <c r="S161" s="126"/>
      <c r="T161" s="128" t="s">
        <v>169</v>
      </c>
    </row>
    <row r="162" spans="3:20" ht="12" customHeight="1" x14ac:dyDescent="0.25">
      <c r="C162" s="61"/>
      <c r="D162" s="147" t="s">
        <v>483</v>
      </c>
      <c r="E162" s="121" t="s">
        <v>361</v>
      </c>
      <c r="F162" s="112" t="s">
        <v>443</v>
      </c>
      <c r="G162" s="71" t="s">
        <v>484</v>
      </c>
      <c r="H162" s="60">
        <f t="shared" si="9"/>
        <v>3</v>
      </c>
      <c r="I162" s="60">
        <f>SUM(I163:I164)</f>
        <v>1</v>
      </c>
      <c r="J162" s="60">
        <f>SUM(J163:J164)</f>
        <v>1</v>
      </c>
      <c r="K162" s="60">
        <f>SUM(K163:K164)</f>
        <v>0</v>
      </c>
      <c r="L162" s="60">
        <f>SUM(L163:L164)</f>
        <v>1</v>
      </c>
      <c r="N162" s="126"/>
      <c r="O162" s="126"/>
      <c r="P162" s="126"/>
      <c r="Q162" s="126"/>
      <c r="R162" s="126"/>
      <c r="S162" s="126"/>
      <c r="T162" s="128" t="s">
        <v>169</v>
      </c>
    </row>
    <row r="163" spans="3:20" ht="12" customHeight="1" x14ac:dyDescent="0.25">
      <c r="C163" s="61"/>
      <c r="D163" s="147" t="s">
        <v>485</v>
      </c>
      <c r="E163" s="122" t="s">
        <v>436</v>
      </c>
      <c r="F163" s="112" t="s">
        <v>443</v>
      </c>
      <c r="G163" s="71" t="s">
        <v>486</v>
      </c>
      <c r="H163" s="60">
        <f t="shared" si="9"/>
        <v>0</v>
      </c>
      <c r="I163" s="70">
        <v>0</v>
      </c>
      <c r="J163" s="70">
        <v>0</v>
      </c>
      <c r="K163" s="70">
        <v>0</v>
      </c>
      <c r="L163" s="70">
        <v>0</v>
      </c>
      <c r="N163" s="126"/>
      <c r="O163" s="126"/>
      <c r="P163" s="126"/>
      <c r="Q163" s="126"/>
      <c r="R163" s="126"/>
      <c r="S163" s="126"/>
      <c r="T163" s="128" t="s">
        <v>169</v>
      </c>
    </row>
    <row r="164" spans="3:20" ht="12" customHeight="1" x14ac:dyDescent="0.25">
      <c r="C164" s="61"/>
      <c r="D164" s="147" t="s">
        <v>487</v>
      </c>
      <c r="E164" s="122" t="s">
        <v>370</v>
      </c>
      <c r="F164" s="112" t="s">
        <v>443</v>
      </c>
      <c r="G164" s="71" t="s">
        <v>488</v>
      </c>
      <c r="H164" s="60">
        <f t="shared" si="9"/>
        <v>3</v>
      </c>
      <c r="I164" s="70">
        <v>1</v>
      </c>
      <c r="J164" s="70">
        <v>1</v>
      </c>
      <c r="K164" s="70">
        <v>0</v>
      </c>
      <c r="L164" s="70">
        <v>1</v>
      </c>
      <c r="N164" s="126"/>
      <c r="O164" s="126"/>
      <c r="P164" s="126"/>
      <c r="Q164" s="126"/>
      <c r="R164" s="126"/>
      <c r="S164" s="126"/>
      <c r="T164" s="128" t="s">
        <v>169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60:F60"/>
    <mergeCell ref="D106:F106"/>
    <mergeCell ref="D110:F110"/>
    <mergeCell ref="D143:F14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52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59" customWidth="1"/>
    <col min="2" max="2" width="6.7109375" style="159" customWidth="1"/>
    <col min="3" max="3" width="40.7109375" style="159" customWidth="1"/>
    <col min="4" max="4" width="3.7109375" style="159" customWidth="1"/>
    <col min="5" max="5" width="45.7109375" style="159" customWidth="1"/>
    <col min="6" max="6" width="3.7109375" style="159" customWidth="1"/>
    <col min="7" max="7" width="42.7109375" style="159" customWidth="1"/>
    <col min="8" max="8" width="4.7109375" style="159" customWidth="1"/>
    <col min="9" max="9" width="9.7109375" style="159" customWidth="1"/>
    <col min="10" max="10" width="23.85546875" style="159" customWidth="1"/>
    <col min="11" max="11" width="2.7109375" style="159" customWidth="1"/>
    <col min="12" max="12" width="13.7109375" style="159" customWidth="1"/>
    <col min="13" max="13" width="9.140625" style="159"/>
    <col min="14" max="14" width="2.7109375" style="159" customWidth="1"/>
    <col min="15" max="15" width="12.140625" style="159" customWidth="1"/>
  </cols>
  <sheetData>
    <row r="1" spans="1:15" ht="11.25" customHeight="1" x14ac:dyDescent="0.25">
      <c r="A1" s="137" t="s">
        <v>489</v>
      </c>
      <c r="B1" s="138" t="s">
        <v>490</v>
      </c>
      <c r="C1" s="137" t="s">
        <v>489</v>
      </c>
      <c r="D1" s="89"/>
      <c r="E1" s="90" t="s">
        <v>491</v>
      </c>
      <c r="F1" s="89"/>
      <c r="G1" s="90" t="s">
        <v>492</v>
      </c>
      <c r="H1" s="89"/>
      <c r="I1" s="91" t="s">
        <v>493</v>
      </c>
      <c r="J1" s="90" t="s">
        <v>494</v>
      </c>
      <c r="L1" s="90" t="s">
        <v>495</v>
      </c>
      <c r="O1" s="90" t="s">
        <v>496</v>
      </c>
    </row>
    <row r="2" spans="1:15" ht="11.25" customHeight="1" x14ac:dyDescent="0.25">
      <c r="A2" s="137" t="s">
        <v>497</v>
      </c>
      <c r="B2" s="138" t="s">
        <v>498</v>
      </c>
      <c r="C2" s="137" t="s">
        <v>497</v>
      </c>
      <c r="D2" s="89"/>
      <c r="E2" s="92" t="s">
        <v>499</v>
      </c>
      <c r="F2" s="89"/>
      <c r="G2" s="93" t="str">
        <f>YEAR</f>
        <v>2024</v>
      </c>
      <c r="H2" s="89"/>
      <c r="I2" s="91" t="s">
        <v>500</v>
      </c>
      <c r="J2" s="90" t="s">
        <v>501</v>
      </c>
      <c r="L2" s="92" t="s">
        <v>112</v>
      </c>
      <c r="M2" s="97">
        <v>1</v>
      </c>
      <c r="O2" s="92">
        <v>2022</v>
      </c>
    </row>
    <row r="3" spans="1:15" ht="11.25" customHeight="1" x14ac:dyDescent="0.25">
      <c r="A3" s="137" t="s">
        <v>502</v>
      </c>
      <c r="B3" s="138" t="s">
        <v>503</v>
      </c>
      <c r="C3" s="137" t="s">
        <v>502</v>
      </c>
      <c r="D3" s="89"/>
      <c r="E3" s="92" t="s">
        <v>73</v>
      </c>
      <c r="F3" s="89"/>
      <c r="H3" s="89"/>
      <c r="I3" s="91" t="s">
        <v>504</v>
      </c>
      <c r="J3" s="90" t="s">
        <v>505</v>
      </c>
      <c r="L3" s="92" t="s">
        <v>117</v>
      </c>
      <c r="M3" s="97">
        <v>2</v>
      </c>
      <c r="O3" s="92">
        <v>2023</v>
      </c>
    </row>
    <row r="4" spans="1:15" ht="11.25" customHeight="1" x14ac:dyDescent="0.25">
      <c r="A4" s="137" t="s">
        <v>506</v>
      </c>
      <c r="B4" s="138" t="s">
        <v>507</v>
      </c>
      <c r="C4" s="137" t="s">
        <v>506</v>
      </c>
      <c r="D4" s="89"/>
      <c r="F4" s="89"/>
      <c r="G4" s="90" t="s">
        <v>508</v>
      </c>
      <c r="H4" s="89"/>
      <c r="I4" s="91" t="s">
        <v>509</v>
      </c>
      <c r="J4" s="90" t="s">
        <v>510</v>
      </c>
      <c r="L4" s="92" t="s">
        <v>119</v>
      </c>
      <c r="M4" s="97">
        <v>3</v>
      </c>
      <c r="O4" s="92">
        <v>2024</v>
      </c>
    </row>
    <row r="5" spans="1:15" ht="11.25" customHeight="1" x14ac:dyDescent="0.25">
      <c r="A5" s="137" t="s">
        <v>511</v>
      </c>
      <c r="B5" s="138" t="s">
        <v>512</v>
      </c>
      <c r="C5" s="137" t="s">
        <v>511</v>
      </c>
      <c r="D5" s="89"/>
      <c r="F5" s="89"/>
      <c r="G5" s="93" t="str">
        <f>"01.01."&amp;PERIOD</f>
        <v>01.01.2024</v>
      </c>
      <c r="H5" s="89"/>
      <c r="I5" s="91" t="s">
        <v>513</v>
      </c>
      <c r="J5" s="90" t="s">
        <v>514</v>
      </c>
      <c r="L5" s="92" t="s">
        <v>121</v>
      </c>
      <c r="M5" s="97">
        <v>4</v>
      </c>
      <c r="O5" s="92">
        <v>2025</v>
      </c>
    </row>
    <row r="6" spans="1:15" ht="11.25" customHeight="1" x14ac:dyDescent="0.25">
      <c r="A6" s="137" t="s">
        <v>515</v>
      </c>
      <c r="B6" s="138" t="s">
        <v>516</v>
      </c>
      <c r="C6" s="137" t="s">
        <v>515</v>
      </c>
      <c r="D6" s="89"/>
      <c r="E6" s="90" t="s">
        <v>517</v>
      </c>
      <c r="F6" s="89"/>
      <c r="G6" s="93" t="str">
        <f>"31.12."&amp;PERIOD</f>
        <v>31.12.2024</v>
      </c>
      <c r="H6" s="89"/>
      <c r="I6" s="94"/>
      <c r="J6" s="90" t="s">
        <v>518</v>
      </c>
      <c r="L6" s="92" t="s">
        <v>123</v>
      </c>
      <c r="M6" s="97">
        <v>5</v>
      </c>
    </row>
    <row r="7" spans="1:15" ht="11.25" customHeight="1" x14ac:dyDescent="0.25">
      <c r="A7" s="137" t="s">
        <v>519</v>
      </c>
      <c r="B7" s="138" t="s">
        <v>520</v>
      </c>
      <c r="C7" s="137" t="s">
        <v>519</v>
      </c>
      <c r="D7" s="89"/>
      <c r="E7" s="95" t="s">
        <v>51</v>
      </c>
      <c r="F7" s="89"/>
      <c r="G7" s="89"/>
      <c r="H7" s="89"/>
      <c r="I7" s="89"/>
      <c r="J7" s="89"/>
      <c r="L7" s="92" t="s">
        <v>126</v>
      </c>
      <c r="M7" s="97">
        <v>6</v>
      </c>
    </row>
    <row r="8" spans="1:15" ht="11.25" customHeight="1" x14ac:dyDescent="0.25">
      <c r="A8" s="137" t="s">
        <v>521</v>
      </c>
      <c r="B8" s="138" t="s">
        <v>522</v>
      </c>
      <c r="C8" s="137" t="s">
        <v>521</v>
      </c>
      <c r="D8" s="89"/>
      <c r="E8" s="95" t="s">
        <v>523</v>
      </c>
      <c r="F8" s="89"/>
      <c r="G8" s="90" t="s">
        <v>524</v>
      </c>
      <c r="H8" s="89"/>
      <c r="I8" s="89"/>
      <c r="J8" s="89"/>
      <c r="L8" s="92" t="s">
        <v>128</v>
      </c>
      <c r="M8" s="97">
        <v>7</v>
      </c>
    </row>
    <row r="9" spans="1:15" ht="11.25" customHeight="1" x14ac:dyDescent="0.25">
      <c r="A9" s="137" t="s">
        <v>525</v>
      </c>
      <c r="B9" s="138" t="s">
        <v>526</v>
      </c>
      <c r="C9" s="137" t="s">
        <v>525</v>
      </c>
      <c r="D9" s="89"/>
      <c r="F9" s="89"/>
      <c r="G9" s="93" t="str">
        <f>"01.01."&amp;PERIOD</f>
        <v>01.01.2024</v>
      </c>
      <c r="H9" s="89"/>
      <c r="I9" s="89"/>
      <c r="J9" s="89"/>
      <c r="L9" s="92" t="s">
        <v>130</v>
      </c>
      <c r="M9" s="97">
        <v>8</v>
      </c>
    </row>
    <row r="10" spans="1:15" ht="11.25" customHeight="1" x14ac:dyDescent="0.25">
      <c r="A10" s="137" t="s">
        <v>527</v>
      </c>
      <c r="B10" s="138" t="s">
        <v>528</v>
      </c>
      <c r="C10" s="137" t="s">
        <v>527</v>
      </c>
      <c r="D10" s="89"/>
      <c r="F10" s="89"/>
      <c r="G10" s="93" t="str">
        <f>"31.12."&amp;PERIOD</f>
        <v>31.12.2024</v>
      </c>
      <c r="H10" s="89"/>
      <c r="I10" s="89"/>
      <c r="J10" s="89"/>
      <c r="L10" s="92" t="s">
        <v>132</v>
      </c>
      <c r="M10" s="97">
        <v>9</v>
      </c>
    </row>
    <row r="11" spans="1:15" ht="11.25" customHeight="1" x14ac:dyDescent="0.25">
      <c r="A11" s="139" t="s">
        <v>529</v>
      </c>
      <c r="B11" s="138" t="s">
        <v>530</v>
      </c>
      <c r="C11" s="137" t="s">
        <v>531</v>
      </c>
      <c r="D11" s="89"/>
      <c r="E11" s="90" t="s">
        <v>532</v>
      </c>
      <c r="F11" s="89"/>
      <c r="H11" s="89"/>
      <c r="I11" s="89"/>
      <c r="J11" s="89"/>
      <c r="L11" s="92" t="s">
        <v>134</v>
      </c>
      <c r="M11" s="97">
        <v>10</v>
      </c>
    </row>
    <row r="12" spans="1:15" ht="11.25" customHeight="1" x14ac:dyDescent="0.25">
      <c r="A12" s="139" t="s">
        <v>533</v>
      </c>
      <c r="B12" s="138" t="s">
        <v>534</v>
      </c>
      <c r="C12" s="137"/>
      <c r="D12" s="89"/>
      <c r="E12" s="95" t="s">
        <v>76</v>
      </c>
      <c r="F12" s="89"/>
      <c r="G12" s="90" t="s">
        <v>535</v>
      </c>
      <c r="H12" s="89"/>
      <c r="I12" s="89"/>
      <c r="J12" s="89"/>
      <c r="L12" s="99" t="s">
        <v>136</v>
      </c>
      <c r="M12" s="97">
        <v>11</v>
      </c>
    </row>
    <row r="13" spans="1:15" ht="11.25" customHeight="1" x14ac:dyDescent="0.25">
      <c r="A13" s="139" t="s">
        <v>536</v>
      </c>
      <c r="B13" s="138" t="s">
        <v>537</v>
      </c>
      <c r="C13" s="137" t="s">
        <v>538</v>
      </c>
      <c r="D13" s="89"/>
      <c r="E13" s="95" t="s">
        <v>539</v>
      </c>
      <c r="F13" s="89"/>
      <c r="G13" s="93" t="str">
        <f>"01.01."&amp;PERIOD</f>
        <v>01.01.2024</v>
      </c>
      <c r="H13" s="89"/>
      <c r="I13" s="89"/>
      <c r="J13" s="89"/>
      <c r="L13" s="99" t="s">
        <v>138</v>
      </c>
      <c r="M13" s="97">
        <v>12</v>
      </c>
    </row>
    <row r="14" spans="1:15" ht="11.25" customHeight="1" x14ac:dyDescent="0.25">
      <c r="A14" s="139" t="s">
        <v>540</v>
      </c>
      <c r="B14" s="138" t="s">
        <v>541</v>
      </c>
      <c r="C14" s="137" t="s">
        <v>542</v>
      </c>
      <c r="D14" s="89"/>
      <c r="E14" s="95" t="s">
        <v>543</v>
      </c>
      <c r="F14" s="89"/>
      <c r="G14" s="93" t="str">
        <f>"31.12."&amp;PERIOD</f>
        <v>31.12.2024</v>
      </c>
      <c r="H14" s="89"/>
      <c r="I14" s="89"/>
      <c r="J14" s="89"/>
      <c r="L14" s="99" t="s">
        <v>25</v>
      </c>
      <c r="M14" s="97">
        <v>13</v>
      </c>
    </row>
    <row r="15" spans="1:15" ht="11.25" customHeight="1" x14ac:dyDescent="0.25">
      <c r="A15" s="140" t="s">
        <v>544</v>
      </c>
      <c r="B15" s="141"/>
      <c r="C15" s="140"/>
      <c r="D15" s="89"/>
      <c r="E15" s="95" t="s">
        <v>545</v>
      </c>
      <c r="F15" s="89"/>
      <c r="H15" s="89"/>
      <c r="I15" s="89"/>
      <c r="J15" s="89"/>
    </row>
    <row r="16" spans="1:15" ht="11.25" customHeight="1" x14ac:dyDescent="0.25">
      <c r="A16" s="137" t="s">
        <v>546</v>
      </c>
      <c r="B16" s="138" t="s">
        <v>547</v>
      </c>
      <c r="C16" s="137" t="s">
        <v>546</v>
      </c>
      <c r="D16" s="89"/>
      <c r="E16" s="95" t="s">
        <v>548</v>
      </c>
      <c r="F16" s="89"/>
      <c r="G16" s="90" t="s">
        <v>549</v>
      </c>
      <c r="H16" s="89"/>
      <c r="I16" s="89"/>
      <c r="J16" s="89"/>
    </row>
    <row r="17" spans="1:10" ht="11.25" customHeight="1" x14ac:dyDescent="0.25">
      <c r="A17" s="137" t="s">
        <v>550</v>
      </c>
      <c r="B17" s="138" t="s">
        <v>551</v>
      </c>
      <c r="C17" s="137" t="s">
        <v>550</v>
      </c>
      <c r="D17" s="89"/>
      <c r="E17" s="95" t="s">
        <v>552</v>
      </c>
      <c r="F17" s="89"/>
      <c r="G17" s="95" t="s">
        <v>553</v>
      </c>
      <c r="H17" s="89"/>
      <c r="I17" s="89"/>
      <c r="J17" s="89"/>
    </row>
    <row r="18" spans="1:10" ht="11.25" customHeight="1" x14ac:dyDescent="0.25">
      <c r="A18" s="140" t="s">
        <v>554</v>
      </c>
      <c r="B18" s="141"/>
      <c r="C18" s="140"/>
      <c r="D18" s="89"/>
      <c r="F18" s="89"/>
      <c r="H18" s="89"/>
      <c r="I18" s="89"/>
      <c r="J18" s="89"/>
    </row>
    <row r="19" spans="1:10" ht="11.25" customHeight="1" x14ac:dyDescent="0.25">
      <c r="A19" s="137" t="s">
        <v>555</v>
      </c>
      <c r="B19" s="138" t="s">
        <v>556</v>
      </c>
      <c r="C19" s="137" t="s">
        <v>555</v>
      </c>
      <c r="D19" s="89"/>
      <c r="F19" s="89"/>
      <c r="G19" s="90" t="s">
        <v>557</v>
      </c>
      <c r="H19" s="89"/>
      <c r="I19" s="89"/>
      <c r="J19" s="89"/>
    </row>
    <row r="20" spans="1:10" ht="11.25" customHeight="1" x14ac:dyDescent="0.25">
      <c r="A20" s="137" t="s">
        <v>558</v>
      </c>
      <c r="B20" s="138" t="s">
        <v>559</v>
      </c>
      <c r="C20" s="137" t="s">
        <v>558</v>
      </c>
      <c r="D20" s="89"/>
      <c r="F20" s="89"/>
      <c r="G20" s="95" t="s">
        <v>560</v>
      </c>
      <c r="H20" s="89"/>
      <c r="I20" s="89"/>
      <c r="J20" s="89"/>
    </row>
    <row r="21" spans="1:10" ht="11.25" customHeight="1" x14ac:dyDescent="0.25">
      <c r="A21" s="137" t="s">
        <v>561</v>
      </c>
      <c r="B21" s="138" t="s">
        <v>562</v>
      </c>
      <c r="C21" s="137" t="s">
        <v>563</v>
      </c>
      <c r="D21" s="89"/>
      <c r="F21" s="89"/>
      <c r="G21" s="89"/>
      <c r="H21" s="89"/>
      <c r="I21" s="89"/>
      <c r="J21" s="89"/>
    </row>
    <row r="22" spans="1:10" ht="11.25" customHeight="1" x14ac:dyDescent="0.25">
      <c r="A22" s="137" t="s">
        <v>564</v>
      </c>
      <c r="B22" s="138" t="s">
        <v>565</v>
      </c>
      <c r="C22" s="137" t="s">
        <v>564</v>
      </c>
      <c r="D22" s="89"/>
      <c r="F22" s="89"/>
      <c r="G22" s="89"/>
      <c r="H22" s="89"/>
      <c r="I22" s="89"/>
      <c r="J22" s="89"/>
    </row>
    <row r="23" spans="1:10" ht="11.25" customHeight="1" x14ac:dyDescent="0.25">
      <c r="A23" s="137" t="s">
        <v>566</v>
      </c>
      <c r="B23" s="138" t="s">
        <v>567</v>
      </c>
      <c r="C23" s="137" t="s">
        <v>566</v>
      </c>
      <c r="D23" s="89"/>
      <c r="F23" s="89"/>
      <c r="G23" s="89"/>
      <c r="H23" s="89"/>
      <c r="I23" s="89"/>
      <c r="J23" s="89"/>
    </row>
    <row r="24" spans="1:10" ht="11.25" customHeight="1" x14ac:dyDescent="0.25">
      <c r="A24" s="137" t="s">
        <v>568</v>
      </c>
      <c r="B24" s="138" t="s">
        <v>569</v>
      </c>
      <c r="C24" s="137" t="s">
        <v>568</v>
      </c>
      <c r="D24" s="89"/>
      <c r="F24" s="89"/>
      <c r="G24" s="89"/>
      <c r="H24" s="89"/>
      <c r="I24" s="89"/>
      <c r="J24" s="89"/>
    </row>
    <row r="25" spans="1:10" ht="11.25" customHeight="1" x14ac:dyDescent="0.25">
      <c r="A25" s="137" t="s">
        <v>570</v>
      </c>
      <c r="B25" s="138" t="s">
        <v>571</v>
      </c>
      <c r="C25" s="137" t="s">
        <v>572</v>
      </c>
      <c r="D25" s="89"/>
      <c r="F25" s="89"/>
      <c r="G25" s="89"/>
      <c r="H25" s="89"/>
      <c r="I25" s="89"/>
      <c r="J25" s="89"/>
    </row>
    <row r="26" spans="1:10" ht="11.25" customHeight="1" x14ac:dyDescent="0.25">
      <c r="A26" s="137" t="s">
        <v>573</v>
      </c>
      <c r="B26" s="138" t="s">
        <v>574</v>
      </c>
      <c r="C26" s="137" t="s">
        <v>573</v>
      </c>
      <c r="D26" s="89"/>
      <c r="F26" s="89"/>
      <c r="G26" s="89"/>
      <c r="H26" s="89"/>
      <c r="I26" s="89"/>
      <c r="J26" s="89"/>
    </row>
    <row r="27" spans="1:10" ht="11.25" customHeight="1" x14ac:dyDescent="0.25">
      <c r="A27" s="137" t="s">
        <v>575</v>
      </c>
      <c r="B27" s="138" t="s">
        <v>576</v>
      </c>
      <c r="C27" s="137" t="s">
        <v>575</v>
      </c>
      <c r="D27" s="89"/>
      <c r="F27" s="89"/>
      <c r="G27" s="89"/>
      <c r="H27" s="89"/>
      <c r="I27" s="89"/>
      <c r="J27" s="89"/>
    </row>
    <row r="28" spans="1:10" ht="11.25" customHeight="1" x14ac:dyDescent="0.25">
      <c r="A28" s="137" t="s">
        <v>577</v>
      </c>
      <c r="B28" s="138" t="s">
        <v>578</v>
      </c>
      <c r="C28" s="137" t="s">
        <v>577</v>
      </c>
      <c r="D28" s="89"/>
      <c r="F28" s="89"/>
      <c r="G28" s="89"/>
      <c r="H28" s="89"/>
      <c r="I28" s="89"/>
      <c r="J28" s="89"/>
    </row>
    <row r="29" spans="1:10" ht="11.25" customHeight="1" x14ac:dyDescent="0.25">
      <c r="A29" s="137" t="s">
        <v>579</v>
      </c>
      <c r="B29" s="138" t="s">
        <v>580</v>
      </c>
      <c r="C29" s="137" t="s">
        <v>579</v>
      </c>
      <c r="D29" s="89"/>
      <c r="F29" s="89"/>
      <c r="G29" s="89"/>
      <c r="H29" s="89"/>
      <c r="I29" s="89"/>
      <c r="J29" s="89"/>
    </row>
    <row r="30" spans="1:10" ht="11.25" customHeight="1" x14ac:dyDescent="0.25">
      <c r="A30" s="137" t="s">
        <v>581</v>
      </c>
      <c r="B30" s="138" t="s">
        <v>582</v>
      </c>
      <c r="C30" s="137" t="s">
        <v>581</v>
      </c>
      <c r="D30" s="89"/>
      <c r="F30" s="89"/>
      <c r="G30" s="89"/>
      <c r="H30" s="89"/>
      <c r="I30" s="89"/>
      <c r="J30" s="89"/>
    </row>
    <row r="31" spans="1:10" ht="11.25" customHeight="1" x14ac:dyDescent="0.25">
      <c r="A31" s="137" t="s">
        <v>583</v>
      </c>
      <c r="B31" s="138" t="s">
        <v>584</v>
      </c>
      <c r="C31" s="137" t="s">
        <v>583</v>
      </c>
      <c r="D31" s="89"/>
      <c r="F31" s="89"/>
      <c r="G31" s="89"/>
      <c r="H31" s="89"/>
      <c r="I31" s="89"/>
      <c r="J31" s="89"/>
    </row>
    <row r="32" spans="1:10" ht="11.25" customHeight="1" x14ac:dyDescent="0.25">
      <c r="A32" s="137" t="s">
        <v>585</v>
      </c>
      <c r="B32" s="138" t="s">
        <v>586</v>
      </c>
      <c r="C32" s="137" t="s">
        <v>585</v>
      </c>
      <c r="D32" s="89"/>
      <c r="F32" s="89"/>
      <c r="G32" s="89"/>
      <c r="H32" s="89"/>
      <c r="I32" s="89"/>
      <c r="J32" s="89"/>
    </row>
    <row r="33" spans="1:10" ht="11.25" customHeight="1" x14ac:dyDescent="0.25">
      <c r="A33" s="137" t="s">
        <v>587</v>
      </c>
      <c r="B33" s="138" t="s">
        <v>588</v>
      </c>
      <c r="C33" s="137" t="s">
        <v>587</v>
      </c>
      <c r="D33" s="89"/>
      <c r="F33" s="89"/>
      <c r="G33" s="89"/>
      <c r="H33" s="89"/>
      <c r="I33" s="89"/>
      <c r="J33" s="89"/>
    </row>
    <row r="34" spans="1:10" ht="11.25" customHeight="1" x14ac:dyDescent="0.25">
      <c r="A34" s="137" t="s">
        <v>589</v>
      </c>
      <c r="B34" s="138" t="s">
        <v>590</v>
      </c>
      <c r="C34" s="137" t="s">
        <v>589</v>
      </c>
      <c r="D34" s="89"/>
      <c r="F34" s="89"/>
      <c r="G34" s="89"/>
      <c r="H34" s="89"/>
      <c r="I34" s="89"/>
      <c r="J34" s="89"/>
    </row>
    <row r="35" spans="1:10" ht="11.25" customHeight="1" x14ac:dyDescent="0.25">
      <c r="A35" s="140" t="s">
        <v>591</v>
      </c>
      <c r="B35" s="141"/>
      <c r="C35" s="140"/>
      <c r="D35" s="89"/>
      <c r="F35" s="89"/>
      <c r="G35" s="89"/>
      <c r="H35" s="89"/>
      <c r="I35" s="89"/>
      <c r="J35" s="89"/>
    </row>
    <row r="36" spans="1:10" ht="11.25" customHeight="1" x14ac:dyDescent="0.25">
      <c r="A36" s="137" t="s">
        <v>592</v>
      </c>
      <c r="B36" s="138" t="s">
        <v>593</v>
      </c>
      <c r="C36" s="137" t="s">
        <v>592</v>
      </c>
      <c r="D36" s="89"/>
      <c r="F36" s="89"/>
      <c r="G36" s="89"/>
      <c r="H36" s="89"/>
      <c r="I36" s="89"/>
      <c r="J36" s="89"/>
    </row>
    <row r="37" spans="1:10" ht="11.25" customHeight="1" x14ac:dyDescent="0.25">
      <c r="A37" s="137" t="s">
        <v>594</v>
      </c>
      <c r="B37" s="138" t="s">
        <v>595</v>
      </c>
      <c r="C37" s="137" t="s">
        <v>594</v>
      </c>
      <c r="D37" s="89"/>
      <c r="F37" s="89"/>
      <c r="G37" s="89"/>
      <c r="H37" s="89"/>
      <c r="I37" s="89"/>
      <c r="J37" s="89"/>
    </row>
    <row r="38" spans="1:10" ht="11.25" customHeight="1" x14ac:dyDescent="0.25">
      <c r="A38" s="137" t="s">
        <v>596</v>
      </c>
      <c r="B38" s="138" t="s">
        <v>597</v>
      </c>
      <c r="C38" s="137" t="s">
        <v>596</v>
      </c>
      <c r="D38" s="89"/>
      <c r="F38" s="89"/>
      <c r="G38" s="89"/>
      <c r="H38" s="89"/>
      <c r="I38" s="89"/>
      <c r="J38" s="89"/>
    </row>
    <row r="39" spans="1:10" ht="11.25" customHeight="1" x14ac:dyDescent="0.25">
      <c r="A39" s="137" t="s">
        <v>598</v>
      </c>
      <c r="B39" s="138" t="s">
        <v>599</v>
      </c>
      <c r="C39" s="137" t="s">
        <v>598</v>
      </c>
      <c r="D39" s="89"/>
      <c r="F39" s="89"/>
      <c r="G39" s="89"/>
      <c r="H39" s="89"/>
      <c r="I39" s="89"/>
      <c r="J39" s="89"/>
    </row>
    <row r="40" spans="1:10" ht="11.25" customHeight="1" x14ac:dyDescent="0.25">
      <c r="A40" s="137" t="s">
        <v>600</v>
      </c>
      <c r="B40" s="138" t="s">
        <v>601</v>
      </c>
      <c r="C40" s="137" t="s">
        <v>600</v>
      </c>
      <c r="D40" s="89"/>
      <c r="F40" s="89"/>
      <c r="G40" s="89"/>
      <c r="H40" s="89"/>
      <c r="I40" s="89"/>
      <c r="J40" s="89"/>
    </row>
    <row r="41" spans="1:10" ht="11.25" customHeight="1" x14ac:dyDescent="0.25">
      <c r="A41" s="137" t="s">
        <v>602</v>
      </c>
      <c r="B41" s="138" t="s">
        <v>603</v>
      </c>
      <c r="C41" s="137" t="s">
        <v>602</v>
      </c>
      <c r="D41" s="89"/>
      <c r="F41" s="89"/>
      <c r="G41" s="89"/>
      <c r="H41" s="89"/>
      <c r="I41" s="89"/>
      <c r="J41" s="89"/>
    </row>
    <row r="42" spans="1:10" ht="11.25" customHeight="1" x14ac:dyDescent="0.25">
      <c r="A42" s="137" t="s">
        <v>604</v>
      </c>
      <c r="B42" s="138" t="s">
        <v>605</v>
      </c>
      <c r="C42" s="137" t="s">
        <v>604</v>
      </c>
      <c r="D42" s="89"/>
      <c r="F42" s="89"/>
      <c r="G42" s="89"/>
      <c r="H42" s="89"/>
      <c r="I42" s="89"/>
      <c r="J42" s="89"/>
    </row>
    <row r="43" spans="1:10" ht="11.25" customHeight="1" x14ac:dyDescent="0.25">
      <c r="A43" s="137" t="s">
        <v>606</v>
      </c>
      <c r="B43" s="138" t="s">
        <v>607</v>
      </c>
      <c r="C43" s="137" t="s">
        <v>606</v>
      </c>
      <c r="D43" s="89"/>
      <c r="F43" s="89"/>
      <c r="G43" s="89"/>
      <c r="H43" s="89"/>
      <c r="I43" s="89"/>
      <c r="J43" s="89"/>
    </row>
    <row r="44" spans="1:10" ht="11.25" customHeight="1" x14ac:dyDescent="0.25">
      <c r="A44" s="137" t="s">
        <v>608</v>
      </c>
      <c r="B44" s="138" t="s">
        <v>609</v>
      </c>
      <c r="C44" s="137" t="s">
        <v>608</v>
      </c>
      <c r="D44" s="89"/>
      <c r="F44" s="89"/>
      <c r="G44" s="89"/>
      <c r="H44" s="89"/>
      <c r="I44" s="89"/>
      <c r="J44" s="89"/>
    </row>
    <row r="45" spans="1:10" ht="11.25" customHeight="1" x14ac:dyDescent="0.25">
      <c r="A45" s="137" t="s">
        <v>610</v>
      </c>
      <c r="B45" s="138" t="s">
        <v>611</v>
      </c>
      <c r="C45" s="137" t="s">
        <v>610</v>
      </c>
      <c r="D45" s="89"/>
      <c r="F45" s="89"/>
      <c r="G45" s="89"/>
      <c r="H45" s="89"/>
      <c r="I45" s="89"/>
      <c r="J45" s="89"/>
    </row>
    <row r="46" spans="1:10" ht="11.25" customHeight="1" x14ac:dyDescent="0.25">
      <c r="A46" s="137" t="s">
        <v>612</v>
      </c>
      <c r="B46" s="138" t="s">
        <v>613</v>
      </c>
      <c r="C46" s="137" t="s">
        <v>612</v>
      </c>
      <c r="D46" s="89"/>
      <c r="F46" s="89"/>
      <c r="G46" s="89"/>
      <c r="H46" s="89"/>
      <c r="I46" s="89"/>
      <c r="J46" s="89"/>
    </row>
    <row r="47" spans="1:10" ht="11.25" customHeight="1" x14ac:dyDescent="0.25">
      <c r="A47" s="137" t="s">
        <v>614</v>
      </c>
      <c r="B47" s="138" t="s">
        <v>615</v>
      </c>
      <c r="C47" s="137" t="s">
        <v>614</v>
      </c>
      <c r="D47" s="89"/>
      <c r="F47" s="89"/>
      <c r="G47" s="89"/>
      <c r="H47" s="89"/>
      <c r="I47" s="89"/>
      <c r="J47" s="89"/>
    </row>
    <row r="48" spans="1:10" ht="11.25" customHeight="1" x14ac:dyDescent="0.25">
      <c r="A48" s="137" t="s">
        <v>616</v>
      </c>
      <c r="B48" s="138" t="s">
        <v>617</v>
      </c>
      <c r="C48" s="137" t="s">
        <v>616</v>
      </c>
      <c r="D48" s="89"/>
      <c r="F48" s="89"/>
      <c r="G48" s="89"/>
      <c r="H48" s="89"/>
      <c r="I48" s="89"/>
      <c r="J48" s="89"/>
    </row>
    <row r="49" spans="1:10" ht="11.25" customHeight="1" x14ac:dyDescent="0.25">
      <c r="A49" s="137" t="s">
        <v>618</v>
      </c>
      <c r="B49" s="138" t="s">
        <v>619</v>
      </c>
      <c r="C49" s="137" t="s">
        <v>618</v>
      </c>
      <c r="D49" s="89"/>
      <c r="F49" s="89"/>
      <c r="G49" s="89"/>
      <c r="H49" s="89"/>
      <c r="I49" s="89"/>
      <c r="J49" s="89"/>
    </row>
    <row r="50" spans="1:10" ht="11.25" customHeight="1" x14ac:dyDescent="0.25">
      <c r="A50" s="137" t="s">
        <v>620</v>
      </c>
      <c r="B50" s="138" t="s">
        <v>621</v>
      </c>
      <c r="C50" s="137" t="s">
        <v>620</v>
      </c>
      <c r="D50" s="89"/>
      <c r="F50" s="89"/>
      <c r="G50" s="89"/>
      <c r="H50" s="89"/>
      <c r="I50" s="89"/>
      <c r="J50" s="89"/>
    </row>
    <row r="51" spans="1:10" ht="11.25" customHeight="1" x14ac:dyDescent="0.25">
      <c r="A51" s="137" t="s">
        <v>622</v>
      </c>
      <c r="B51" s="138" t="s">
        <v>623</v>
      </c>
      <c r="C51" s="137" t="s">
        <v>622</v>
      </c>
      <c r="D51" s="89"/>
      <c r="F51" s="89"/>
      <c r="G51" s="89"/>
      <c r="H51" s="89"/>
      <c r="I51" s="89"/>
      <c r="J51" s="89"/>
    </row>
    <row r="52" spans="1:10" ht="11.25" customHeight="1" x14ac:dyDescent="0.25">
      <c r="A52" s="137" t="s">
        <v>624</v>
      </c>
      <c r="B52" s="138" t="s">
        <v>625</v>
      </c>
      <c r="C52" s="137" t="s">
        <v>624</v>
      </c>
      <c r="D52" s="89"/>
      <c r="F52" s="89"/>
      <c r="G52" s="89"/>
      <c r="H52" s="89"/>
      <c r="I52" s="89"/>
      <c r="J52" s="89"/>
    </row>
    <row r="53" spans="1:10" ht="11.25" customHeight="1" x14ac:dyDescent="0.25">
      <c r="A53" s="137" t="s">
        <v>626</v>
      </c>
      <c r="B53" s="138" t="s">
        <v>627</v>
      </c>
      <c r="C53" s="137" t="s">
        <v>626</v>
      </c>
      <c r="D53" s="89"/>
      <c r="F53" s="89"/>
      <c r="G53" s="89"/>
      <c r="H53" s="89"/>
      <c r="I53" s="89"/>
      <c r="J53" s="89"/>
    </row>
    <row r="54" spans="1:10" ht="11.25" customHeight="1" x14ac:dyDescent="0.25">
      <c r="A54" s="137" t="s">
        <v>628</v>
      </c>
      <c r="B54" s="138" t="s">
        <v>629</v>
      </c>
      <c r="C54" s="137" t="s">
        <v>628</v>
      </c>
      <c r="D54" s="89"/>
      <c r="F54" s="89"/>
      <c r="G54" s="89"/>
      <c r="H54" s="89"/>
      <c r="I54" s="89"/>
      <c r="J54" s="89"/>
    </row>
    <row r="55" spans="1:10" ht="11.25" customHeight="1" x14ac:dyDescent="0.25">
      <c r="A55" s="137" t="s">
        <v>630</v>
      </c>
      <c r="B55" s="138" t="s">
        <v>631</v>
      </c>
      <c r="C55" s="137" t="s">
        <v>630</v>
      </c>
      <c r="D55" s="89"/>
      <c r="F55" s="89"/>
      <c r="G55" s="89"/>
      <c r="H55" s="89"/>
      <c r="I55" s="89"/>
      <c r="J55" s="89"/>
    </row>
    <row r="56" spans="1:10" ht="11.25" customHeight="1" x14ac:dyDescent="0.25">
      <c r="A56" s="137" t="s">
        <v>632</v>
      </c>
      <c r="B56" s="138" t="s">
        <v>633</v>
      </c>
      <c r="C56" s="137" t="s">
        <v>632</v>
      </c>
      <c r="D56" s="89"/>
      <c r="F56" s="89"/>
      <c r="G56" s="89"/>
      <c r="H56" s="89"/>
      <c r="I56" s="89"/>
      <c r="J56" s="89"/>
    </row>
    <row r="57" spans="1:10" ht="11.25" customHeight="1" x14ac:dyDescent="0.25">
      <c r="A57" s="137" t="s">
        <v>634</v>
      </c>
      <c r="B57" s="138" t="s">
        <v>635</v>
      </c>
      <c r="C57" s="137" t="s">
        <v>634</v>
      </c>
      <c r="D57" s="89"/>
      <c r="F57" s="89"/>
      <c r="G57" s="89"/>
      <c r="H57" s="89"/>
      <c r="I57" s="89"/>
      <c r="J57" s="89"/>
    </row>
    <row r="58" spans="1:10" ht="11.25" customHeight="1" x14ac:dyDescent="0.25">
      <c r="A58" s="137" t="s">
        <v>636</v>
      </c>
      <c r="B58" s="138" t="s">
        <v>637</v>
      </c>
      <c r="C58" s="137" t="s">
        <v>636</v>
      </c>
      <c r="D58" s="89"/>
      <c r="F58" s="89"/>
      <c r="G58" s="89"/>
      <c r="H58" s="89"/>
      <c r="I58" s="89"/>
      <c r="J58" s="89"/>
    </row>
    <row r="59" spans="1:10" ht="11.25" customHeight="1" x14ac:dyDescent="0.25">
      <c r="A59" s="137" t="s">
        <v>638</v>
      </c>
      <c r="B59" s="138" t="s">
        <v>639</v>
      </c>
      <c r="C59" s="137" t="s">
        <v>640</v>
      </c>
      <c r="D59" s="89"/>
      <c r="F59" s="89"/>
      <c r="G59" s="89"/>
      <c r="H59" s="89"/>
      <c r="I59" s="89"/>
      <c r="J59" s="89"/>
    </row>
    <row r="60" spans="1:10" ht="11.25" customHeight="1" x14ac:dyDescent="0.25">
      <c r="A60" s="137" t="s">
        <v>641</v>
      </c>
      <c r="B60" s="138" t="s">
        <v>642</v>
      </c>
      <c r="C60" s="137" t="s">
        <v>641</v>
      </c>
      <c r="D60" s="89"/>
      <c r="F60" s="89"/>
      <c r="G60" s="89"/>
      <c r="H60" s="89"/>
      <c r="I60" s="89"/>
      <c r="J60" s="89"/>
    </row>
    <row r="61" spans="1:10" ht="11.25" customHeight="1" x14ac:dyDescent="0.25">
      <c r="A61" s="137" t="s">
        <v>643</v>
      </c>
      <c r="B61" s="138" t="s">
        <v>644</v>
      </c>
      <c r="C61" s="137" t="s">
        <v>643</v>
      </c>
      <c r="D61" s="89"/>
      <c r="F61" s="89"/>
      <c r="G61" s="89"/>
      <c r="H61" s="89"/>
      <c r="I61" s="89"/>
      <c r="J61" s="89"/>
    </row>
    <row r="62" spans="1:10" ht="11.25" customHeight="1" x14ac:dyDescent="0.25">
      <c r="A62" s="137" t="s">
        <v>645</v>
      </c>
      <c r="B62" s="138" t="s">
        <v>646</v>
      </c>
      <c r="C62" s="137" t="s">
        <v>645</v>
      </c>
      <c r="D62" s="89"/>
      <c r="F62" s="89"/>
      <c r="G62" s="89"/>
      <c r="H62" s="89"/>
      <c r="I62" s="89"/>
      <c r="J62" s="89"/>
    </row>
    <row r="63" spans="1:10" ht="11.25" customHeight="1" x14ac:dyDescent="0.25">
      <c r="A63" s="137" t="s">
        <v>647</v>
      </c>
      <c r="B63" s="138" t="s">
        <v>648</v>
      </c>
      <c r="C63" s="137" t="s">
        <v>649</v>
      </c>
      <c r="D63" s="89"/>
      <c r="F63" s="89"/>
      <c r="G63" s="89"/>
      <c r="H63" s="89"/>
      <c r="I63" s="89"/>
      <c r="J63" s="89"/>
    </row>
    <row r="64" spans="1:10" ht="11.25" customHeight="1" x14ac:dyDescent="0.25">
      <c r="A64" s="137" t="s">
        <v>650</v>
      </c>
      <c r="B64" s="138" t="s">
        <v>651</v>
      </c>
      <c r="C64" s="137" t="s">
        <v>650</v>
      </c>
      <c r="D64" s="89"/>
      <c r="F64" s="89"/>
      <c r="G64" s="89"/>
      <c r="H64" s="89"/>
      <c r="I64" s="89"/>
      <c r="J64" s="89"/>
    </row>
    <row r="65" spans="1:10" ht="11.25" customHeight="1" x14ac:dyDescent="0.25">
      <c r="A65" s="137" t="s">
        <v>652</v>
      </c>
      <c r="B65" s="138" t="s">
        <v>653</v>
      </c>
      <c r="C65" s="137" t="s">
        <v>654</v>
      </c>
      <c r="D65" s="89"/>
      <c r="F65" s="89"/>
      <c r="G65" s="89"/>
      <c r="H65" s="89"/>
      <c r="I65" s="89"/>
      <c r="J65" s="89"/>
    </row>
    <row r="66" spans="1:10" ht="11.25" customHeight="1" x14ac:dyDescent="0.25">
      <c r="A66" s="137" t="s">
        <v>655</v>
      </c>
      <c r="B66" s="138" t="s">
        <v>656</v>
      </c>
      <c r="C66" s="137" t="s">
        <v>655</v>
      </c>
      <c r="D66" s="89"/>
      <c r="F66" s="89"/>
      <c r="G66" s="89"/>
      <c r="H66" s="89"/>
      <c r="I66" s="89"/>
      <c r="J66" s="89"/>
    </row>
    <row r="67" spans="1:10" ht="11.25" customHeight="1" x14ac:dyDescent="0.25">
      <c r="A67" s="137" t="s">
        <v>657</v>
      </c>
      <c r="B67" s="138" t="s">
        <v>658</v>
      </c>
      <c r="C67" s="137" t="s">
        <v>657</v>
      </c>
      <c r="D67" s="89"/>
      <c r="F67" s="89"/>
      <c r="G67" s="89"/>
      <c r="H67" s="89"/>
      <c r="I67" s="89"/>
      <c r="J67" s="89"/>
    </row>
    <row r="68" spans="1:10" ht="11.25" customHeight="1" x14ac:dyDescent="0.25">
      <c r="A68" s="137" t="s">
        <v>659</v>
      </c>
      <c r="B68" s="138" t="s">
        <v>660</v>
      </c>
      <c r="C68" s="137" t="s">
        <v>659</v>
      </c>
      <c r="D68" s="89"/>
      <c r="F68" s="89"/>
      <c r="G68" s="89"/>
      <c r="H68" s="89"/>
      <c r="I68" s="89"/>
      <c r="J68" s="89"/>
    </row>
    <row r="69" spans="1:10" ht="11.25" customHeight="1" x14ac:dyDescent="0.25">
      <c r="A69" s="137" t="s">
        <v>661</v>
      </c>
      <c r="B69" s="138" t="s">
        <v>662</v>
      </c>
      <c r="C69" s="137" t="s">
        <v>661</v>
      </c>
      <c r="D69" s="89"/>
      <c r="F69" s="89"/>
      <c r="G69" s="89"/>
      <c r="H69" s="89"/>
      <c r="I69" s="89"/>
      <c r="J69" s="89"/>
    </row>
    <row r="70" spans="1:10" ht="11.25" customHeight="1" x14ac:dyDescent="0.25">
      <c r="A70" s="137" t="s">
        <v>663</v>
      </c>
      <c r="B70" s="138" t="s">
        <v>664</v>
      </c>
      <c r="C70" s="137" t="s">
        <v>663</v>
      </c>
      <c r="D70" s="89"/>
      <c r="F70" s="89"/>
      <c r="G70" s="89"/>
      <c r="H70" s="89"/>
      <c r="I70" s="89"/>
      <c r="J70" s="89"/>
    </row>
    <row r="71" spans="1:10" ht="11.25" customHeight="1" x14ac:dyDescent="0.25">
      <c r="A71" s="137" t="s">
        <v>665</v>
      </c>
      <c r="B71" s="138" t="s">
        <v>666</v>
      </c>
      <c r="C71" s="137" t="s">
        <v>665</v>
      </c>
      <c r="D71" s="89"/>
      <c r="F71" s="89"/>
      <c r="G71" s="89"/>
      <c r="H71" s="89"/>
      <c r="I71" s="89"/>
      <c r="J71" s="89"/>
    </row>
    <row r="72" spans="1:10" ht="11.25" customHeight="1" x14ac:dyDescent="0.25">
      <c r="A72" s="137" t="s">
        <v>667</v>
      </c>
      <c r="B72" s="138" t="s">
        <v>668</v>
      </c>
      <c r="C72" s="137" t="s">
        <v>667</v>
      </c>
      <c r="D72" s="89"/>
      <c r="F72" s="89"/>
      <c r="G72" s="89"/>
      <c r="H72" s="89"/>
      <c r="I72" s="89"/>
      <c r="J72" s="89"/>
    </row>
    <row r="73" spans="1:10" ht="11.25" customHeight="1" x14ac:dyDescent="0.25">
      <c r="A73" s="137" t="s">
        <v>669</v>
      </c>
      <c r="B73" s="138" t="s">
        <v>670</v>
      </c>
      <c r="C73" s="137" t="s">
        <v>669</v>
      </c>
      <c r="D73" s="89"/>
      <c r="F73" s="89"/>
      <c r="G73" s="89"/>
      <c r="H73" s="89"/>
      <c r="I73" s="89"/>
      <c r="J73" s="89"/>
    </row>
    <row r="74" spans="1:10" ht="11.25" customHeight="1" x14ac:dyDescent="0.25">
      <c r="A74" s="137" t="s">
        <v>671</v>
      </c>
      <c r="B74" s="138" t="s">
        <v>672</v>
      </c>
      <c r="C74" s="137" t="s">
        <v>671</v>
      </c>
      <c r="D74" s="89"/>
      <c r="F74" s="89"/>
      <c r="G74" s="89"/>
      <c r="H74" s="89"/>
      <c r="I74" s="89"/>
      <c r="J74" s="89"/>
    </row>
    <row r="75" spans="1:10" ht="11.25" customHeight="1" x14ac:dyDescent="0.25">
      <c r="A75" s="137" t="s">
        <v>673</v>
      </c>
      <c r="B75" s="138" t="s">
        <v>674</v>
      </c>
      <c r="C75" s="137" t="s">
        <v>673</v>
      </c>
      <c r="D75" s="89"/>
      <c r="F75" s="89"/>
      <c r="G75" s="89"/>
      <c r="H75" s="89"/>
      <c r="I75" s="89"/>
      <c r="J75" s="89"/>
    </row>
    <row r="76" spans="1:10" ht="11.25" customHeight="1" x14ac:dyDescent="0.25">
      <c r="A76" s="137" t="s">
        <v>675</v>
      </c>
      <c r="B76" s="138" t="s">
        <v>676</v>
      </c>
      <c r="C76" s="137" t="s">
        <v>675</v>
      </c>
      <c r="D76" s="89"/>
      <c r="F76" s="89"/>
      <c r="G76" s="89"/>
      <c r="H76" s="89"/>
      <c r="I76" s="89"/>
      <c r="J76" s="89"/>
    </row>
    <row r="77" spans="1:10" ht="11.25" customHeight="1" x14ac:dyDescent="0.25">
      <c r="A77" s="137" t="s">
        <v>677</v>
      </c>
      <c r="B77" s="138" t="s">
        <v>678</v>
      </c>
      <c r="C77" s="137" t="s">
        <v>677</v>
      </c>
      <c r="D77" s="89"/>
      <c r="F77" s="89"/>
      <c r="G77" s="89"/>
      <c r="H77" s="89"/>
      <c r="I77" s="89"/>
      <c r="J77" s="89"/>
    </row>
    <row r="78" spans="1:10" ht="11.25" customHeight="1" x14ac:dyDescent="0.25">
      <c r="A78" s="137" t="s">
        <v>679</v>
      </c>
      <c r="B78" s="138" t="s">
        <v>680</v>
      </c>
      <c r="C78" s="137" t="s">
        <v>679</v>
      </c>
      <c r="D78" s="89"/>
      <c r="F78" s="89"/>
      <c r="G78" s="89"/>
      <c r="H78" s="89"/>
      <c r="I78" s="89"/>
      <c r="J78" s="89"/>
    </row>
    <row r="79" spans="1:10" ht="11.25" customHeight="1" x14ac:dyDescent="0.25">
      <c r="A79" s="137" t="s">
        <v>18</v>
      </c>
      <c r="B79" s="138" t="s">
        <v>681</v>
      </c>
      <c r="C79" s="137" t="s">
        <v>18</v>
      </c>
      <c r="D79" s="89"/>
      <c r="F79" s="89"/>
      <c r="G79" s="89"/>
      <c r="H79" s="89"/>
      <c r="I79" s="89"/>
      <c r="J79" s="89"/>
    </row>
    <row r="80" spans="1:10" ht="11.25" customHeight="1" x14ac:dyDescent="0.25">
      <c r="A80" s="137" t="s">
        <v>682</v>
      </c>
      <c r="B80" s="138" t="s">
        <v>683</v>
      </c>
      <c r="C80" s="137" t="s">
        <v>684</v>
      </c>
      <c r="D80" s="89"/>
      <c r="F80" s="89"/>
      <c r="G80" s="89"/>
      <c r="H80" s="89"/>
      <c r="I80" s="89"/>
      <c r="J80" s="89"/>
    </row>
    <row r="81" spans="1:10" ht="11.25" customHeight="1" x14ac:dyDescent="0.25">
      <c r="A81" s="137" t="s">
        <v>685</v>
      </c>
      <c r="B81" s="138" t="s">
        <v>686</v>
      </c>
      <c r="C81" s="137" t="s">
        <v>685</v>
      </c>
      <c r="D81" s="89"/>
      <c r="F81" s="89"/>
      <c r="G81" s="89"/>
      <c r="H81" s="89"/>
      <c r="I81" s="89"/>
      <c r="J81" s="89"/>
    </row>
    <row r="82" spans="1:10" ht="11.25" customHeight="1" x14ac:dyDescent="0.25">
      <c r="A82" s="137" t="s">
        <v>687</v>
      </c>
      <c r="B82" s="138" t="s">
        <v>688</v>
      </c>
      <c r="C82" s="137" t="s">
        <v>687</v>
      </c>
      <c r="D82" s="89"/>
      <c r="F82" s="89"/>
      <c r="G82" s="89"/>
      <c r="H82" s="89"/>
      <c r="I82" s="89"/>
      <c r="J82" s="89"/>
    </row>
    <row r="83" spans="1:10" ht="11.25" customHeight="1" x14ac:dyDescent="0.25">
      <c r="A83" s="137" t="s">
        <v>689</v>
      </c>
      <c r="B83" s="138" t="s">
        <v>690</v>
      </c>
      <c r="C83" s="137" t="s">
        <v>689</v>
      </c>
      <c r="D83" s="89"/>
      <c r="F83" s="89"/>
      <c r="G83" s="89"/>
      <c r="H83" s="89"/>
      <c r="I83" s="89"/>
      <c r="J83" s="89"/>
    </row>
    <row r="84" spans="1:10" ht="11.25" customHeight="1" x14ac:dyDescent="0.25">
      <c r="A84" s="140" t="s">
        <v>691</v>
      </c>
      <c r="B84" s="141"/>
      <c r="C84" s="140"/>
      <c r="D84" s="89"/>
      <c r="F84" s="89"/>
      <c r="G84" s="89"/>
      <c r="H84" s="89"/>
      <c r="I84" s="89"/>
      <c r="J84" s="89"/>
    </row>
    <row r="85" spans="1:10" ht="11.25" customHeight="1" x14ac:dyDescent="0.25">
      <c r="A85" s="137" t="s">
        <v>692</v>
      </c>
      <c r="B85" s="138" t="s">
        <v>693</v>
      </c>
      <c r="C85" s="137" t="s">
        <v>692</v>
      </c>
      <c r="D85" s="89"/>
      <c r="F85" s="89"/>
      <c r="G85" s="89"/>
      <c r="H85" s="89"/>
      <c r="I85" s="89"/>
      <c r="J85" s="89"/>
    </row>
    <row r="86" spans="1:10" ht="11.25" customHeight="1" x14ac:dyDescent="0.25">
      <c r="A86" s="137" t="s">
        <v>694</v>
      </c>
      <c r="B86" s="138" t="s">
        <v>695</v>
      </c>
      <c r="C86" s="137" t="s">
        <v>696</v>
      </c>
      <c r="D86" s="89"/>
      <c r="F86" s="89"/>
      <c r="G86" s="89"/>
      <c r="H86" s="89"/>
      <c r="I86" s="89"/>
      <c r="J86" s="89"/>
    </row>
    <row r="87" spans="1:10" ht="11.25" customHeight="1" x14ac:dyDescent="0.25">
      <c r="A87" s="137" t="s">
        <v>697</v>
      </c>
      <c r="B87" s="138" t="s">
        <v>698</v>
      </c>
      <c r="C87" s="137" t="s">
        <v>699</v>
      </c>
      <c r="D87" s="89"/>
      <c r="F87" s="89"/>
      <c r="G87" s="89"/>
      <c r="H87" s="89"/>
      <c r="I87" s="89"/>
      <c r="J87" s="89"/>
    </row>
    <row r="88" spans="1:10" ht="11.25" customHeight="1" x14ac:dyDescent="0.25">
      <c r="A88" s="137" t="s">
        <v>700</v>
      </c>
      <c r="B88" s="138" t="s">
        <v>701</v>
      </c>
      <c r="C88" s="137" t="s">
        <v>700</v>
      </c>
      <c r="D88" s="89"/>
      <c r="F88" s="89"/>
      <c r="G88" s="89"/>
      <c r="H88" s="89"/>
      <c r="I88" s="89"/>
      <c r="J88" s="89"/>
    </row>
    <row r="89" spans="1:10" ht="11.25" customHeight="1" x14ac:dyDescent="0.25">
      <c r="A89" s="137" t="s">
        <v>702</v>
      </c>
      <c r="B89" s="138" t="s">
        <v>703</v>
      </c>
      <c r="C89" s="137" t="s">
        <v>702</v>
      </c>
      <c r="D89" s="89"/>
      <c r="F89" s="89"/>
      <c r="G89" s="89"/>
      <c r="H89" s="89"/>
      <c r="I89" s="89"/>
      <c r="J89" s="89"/>
    </row>
    <row r="90" spans="1:10" ht="11.25" customHeight="1" x14ac:dyDescent="0.25">
      <c r="A90" s="137" t="s">
        <v>704</v>
      </c>
      <c r="B90" s="138" t="s">
        <v>705</v>
      </c>
      <c r="C90" s="137" t="s">
        <v>704</v>
      </c>
      <c r="D90" s="89"/>
      <c r="F90" s="89"/>
      <c r="G90" s="89"/>
      <c r="H90" s="89"/>
      <c r="I90" s="89"/>
      <c r="J90" s="89"/>
    </row>
    <row r="91" spans="1:10" ht="11.25" customHeight="1" x14ac:dyDescent="0.25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 x14ac:dyDescent="0.25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 x14ac:dyDescent="0.25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 x14ac:dyDescent="0.25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 x14ac:dyDescent="0.25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 x14ac:dyDescent="0.25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 x14ac:dyDescent="0.25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 x14ac:dyDescent="0.25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 x14ac:dyDescent="0.25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 x14ac:dyDescent="0.25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 x14ac:dyDescent="0.25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 x14ac:dyDescent="0.25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 x14ac:dyDescent="0.25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 x14ac:dyDescent="0.25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 x14ac:dyDescent="0.25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 x14ac:dyDescent="0.25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 x14ac:dyDescent="0.25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 x14ac:dyDescent="0.25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 x14ac:dyDescent="0.25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 x14ac:dyDescent="0.25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 x14ac:dyDescent="0.25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 x14ac:dyDescent="0.25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 x14ac:dyDescent="0.25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 x14ac:dyDescent="0.25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 x14ac:dyDescent="0.25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 x14ac:dyDescent="0.25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 x14ac:dyDescent="0.25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 x14ac:dyDescent="0.25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 x14ac:dyDescent="0.25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 x14ac:dyDescent="0.25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 x14ac:dyDescent="0.25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 x14ac:dyDescent="0.25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 x14ac:dyDescent="0.25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 x14ac:dyDescent="0.25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 x14ac:dyDescent="0.25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 x14ac:dyDescent="0.25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 x14ac:dyDescent="0.25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 x14ac:dyDescent="0.25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 x14ac:dyDescent="0.25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 x14ac:dyDescent="0.25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 x14ac:dyDescent="0.25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 x14ac:dyDescent="0.25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 x14ac:dyDescent="0.25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 x14ac:dyDescent="0.25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 x14ac:dyDescent="0.25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 x14ac:dyDescent="0.25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 x14ac:dyDescent="0.25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 x14ac:dyDescent="0.25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 x14ac:dyDescent="0.25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 x14ac:dyDescent="0.25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 x14ac:dyDescent="0.25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 x14ac:dyDescent="0.25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 x14ac:dyDescent="0.25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 x14ac:dyDescent="0.25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 x14ac:dyDescent="0.25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 x14ac:dyDescent="0.25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 x14ac:dyDescent="0.25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 x14ac:dyDescent="0.25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 x14ac:dyDescent="0.25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 x14ac:dyDescent="0.25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 x14ac:dyDescent="0.25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 x14ac:dyDescent="0.25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 x14ac:dyDescent="0.25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 x14ac:dyDescent="0.25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 x14ac:dyDescent="0.25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 x14ac:dyDescent="0.25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 x14ac:dyDescent="0.25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 x14ac:dyDescent="0.25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 x14ac:dyDescent="0.25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 x14ac:dyDescent="0.25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 x14ac:dyDescent="0.25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 x14ac:dyDescent="0.25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 x14ac:dyDescent="0.25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 x14ac:dyDescent="0.25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 x14ac:dyDescent="0.25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 x14ac:dyDescent="0.25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 x14ac:dyDescent="0.25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 x14ac:dyDescent="0.25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 x14ac:dyDescent="0.25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 x14ac:dyDescent="0.25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 x14ac:dyDescent="0.25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 x14ac:dyDescent="0.25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 x14ac:dyDescent="0.25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 x14ac:dyDescent="0.25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 x14ac:dyDescent="0.25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 x14ac:dyDescent="0.25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 x14ac:dyDescent="0.25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 x14ac:dyDescent="0.25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 x14ac:dyDescent="0.25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 x14ac:dyDescent="0.25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 x14ac:dyDescent="0.25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 x14ac:dyDescent="0.25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 x14ac:dyDescent="0.25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 x14ac:dyDescent="0.25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 x14ac:dyDescent="0.25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 x14ac:dyDescent="0.25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 x14ac:dyDescent="0.25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 x14ac:dyDescent="0.25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 x14ac:dyDescent="0.25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 x14ac:dyDescent="0.25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 x14ac:dyDescent="0.25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 x14ac:dyDescent="0.25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 x14ac:dyDescent="0.25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 x14ac:dyDescent="0.25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 x14ac:dyDescent="0.25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 x14ac:dyDescent="0.25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 x14ac:dyDescent="0.25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 x14ac:dyDescent="0.25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 x14ac:dyDescent="0.25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 x14ac:dyDescent="0.25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 x14ac:dyDescent="0.25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 x14ac:dyDescent="0.25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 x14ac:dyDescent="0.25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 x14ac:dyDescent="0.25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 x14ac:dyDescent="0.25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 x14ac:dyDescent="0.25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 x14ac:dyDescent="0.25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 x14ac:dyDescent="0.25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 x14ac:dyDescent="0.25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 x14ac:dyDescent="0.25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 x14ac:dyDescent="0.25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 x14ac:dyDescent="0.25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 x14ac:dyDescent="0.25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 x14ac:dyDescent="0.25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 x14ac:dyDescent="0.25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 x14ac:dyDescent="0.25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 x14ac:dyDescent="0.25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 x14ac:dyDescent="0.25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 x14ac:dyDescent="0.25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 x14ac:dyDescent="0.25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 x14ac:dyDescent="0.25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 x14ac:dyDescent="0.25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 x14ac:dyDescent="0.25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 x14ac:dyDescent="0.25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 x14ac:dyDescent="0.25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 x14ac:dyDescent="0.25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 x14ac:dyDescent="0.25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 x14ac:dyDescent="0.25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 x14ac:dyDescent="0.25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 x14ac:dyDescent="0.25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 x14ac:dyDescent="0.25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 x14ac:dyDescent="0.25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 x14ac:dyDescent="0.25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 x14ac:dyDescent="0.25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 x14ac:dyDescent="0.25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 x14ac:dyDescent="0.25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 x14ac:dyDescent="0.25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 x14ac:dyDescent="0.25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 x14ac:dyDescent="0.25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 x14ac:dyDescent="0.25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 x14ac:dyDescent="0.25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 x14ac:dyDescent="0.25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 x14ac:dyDescent="0.25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 x14ac:dyDescent="0.25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 x14ac:dyDescent="0.25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 x14ac:dyDescent="0.25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 x14ac:dyDescent="0.25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 x14ac:dyDescent="0.25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 x14ac:dyDescent="0.25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 x14ac:dyDescent="0.25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 x14ac:dyDescent="0.25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 x14ac:dyDescent="0.25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 x14ac:dyDescent="0.25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 x14ac:dyDescent="0.25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 x14ac:dyDescent="0.25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 x14ac:dyDescent="0.25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 x14ac:dyDescent="0.25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 x14ac:dyDescent="0.25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 x14ac:dyDescent="0.25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 x14ac:dyDescent="0.25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 x14ac:dyDescent="0.25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 x14ac:dyDescent="0.25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 x14ac:dyDescent="0.25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 x14ac:dyDescent="0.25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 x14ac:dyDescent="0.25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 x14ac:dyDescent="0.25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 x14ac:dyDescent="0.25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 x14ac:dyDescent="0.25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 x14ac:dyDescent="0.25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 x14ac:dyDescent="0.25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 x14ac:dyDescent="0.25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 x14ac:dyDescent="0.25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 x14ac:dyDescent="0.25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 x14ac:dyDescent="0.25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 x14ac:dyDescent="0.25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 x14ac:dyDescent="0.25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 x14ac:dyDescent="0.25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 x14ac:dyDescent="0.25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 x14ac:dyDescent="0.25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 x14ac:dyDescent="0.25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 x14ac:dyDescent="0.25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 x14ac:dyDescent="0.25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 x14ac:dyDescent="0.25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 x14ac:dyDescent="0.25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 x14ac:dyDescent="0.25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 x14ac:dyDescent="0.25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 x14ac:dyDescent="0.25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 x14ac:dyDescent="0.25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 x14ac:dyDescent="0.25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 x14ac:dyDescent="0.25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 x14ac:dyDescent="0.25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 x14ac:dyDescent="0.25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 x14ac:dyDescent="0.25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 x14ac:dyDescent="0.25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 x14ac:dyDescent="0.25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 x14ac:dyDescent="0.25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 x14ac:dyDescent="0.25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 x14ac:dyDescent="0.25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 x14ac:dyDescent="0.25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 x14ac:dyDescent="0.25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 x14ac:dyDescent="0.25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 x14ac:dyDescent="0.25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 x14ac:dyDescent="0.25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 x14ac:dyDescent="0.25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 x14ac:dyDescent="0.25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 x14ac:dyDescent="0.25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 x14ac:dyDescent="0.25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 x14ac:dyDescent="0.25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 x14ac:dyDescent="0.25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 x14ac:dyDescent="0.25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 x14ac:dyDescent="0.25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 x14ac:dyDescent="0.25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 x14ac:dyDescent="0.25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 x14ac:dyDescent="0.25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 x14ac:dyDescent="0.25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 x14ac:dyDescent="0.25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 x14ac:dyDescent="0.25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 x14ac:dyDescent="0.25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 x14ac:dyDescent="0.25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 x14ac:dyDescent="0.25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 x14ac:dyDescent="0.25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 x14ac:dyDescent="0.25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 x14ac:dyDescent="0.25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 x14ac:dyDescent="0.25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 x14ac:dyDescent="0.25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 x14ac:dyDescent="0.25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 x14ac:dyDescent="0.25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 x14ac:dyDescent="0.25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 x14ac:dyDescent="0.25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 x14ac:dyDescent="0.25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 x14ac:dyDescent="0.25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 x14ac:dyDescent="0.25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 x14ac:dyDescent="0.25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 x14ac:dyDescent="0.25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 x14ac:dyDescent="0.25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 x14ac:dyDescent="0.25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 x14ac:dyDescent="0.25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 x14ac:dyDescent="0.25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 x14ac:dyDescent="0.25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 x14ac:dyDescent="0.25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 x14ac:dyDescent="0.25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 x14ac:dyDescent="0.25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 x14ac:dyDescent="0.25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 x14ac:dyDescent="0.25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 x14ac:dyDescent="0.25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 x14ac:dyDescent="0.25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 x14ac:dyDescent="0.25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 x14ac:dyDescent="0.25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 x14ac:dyDescent="0.25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 x14ac:dyDescent="0.25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 x14ac:dyDescent="0.25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 x14ac:dyDescent="0.25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 x14ac:dyDescent="0.25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 x14ac:dyDescent="0.25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 x14ac:dyDescent="0.25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 x14ac:dyDescent="0.25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 x14ac:dyDescent="0.25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 x14ac:dyDescent="0.25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 x14ac:dyDescent="0.25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 x14ac:dyDescent="0.25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 x14ac:dyDescent="0.25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 x14ac:dyDescent="0.25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 x14ac:dyDescent="0.25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 x14ac:dyDescent="0.25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 x14ac:dyDescent="0.25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 x14ac:dyDescent="0.25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 x14ac:dyDescent="0.25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 x14ac:dyDescent="0.25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 x14ac:dyDescent="0.25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 x14ac:dyDescent="0.25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 x14ac:dyDescent="0.25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 x14ac:dyDescent="0.25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 x14ac:dyDescent="0.25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 x14ac:dyDescent="0.25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 x14ac:dyDescent="0.25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 x14ac:dyDescent="0.25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 x14ac:dyDescent="0.25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 x14ac:dyDescent="0.25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 x14ac:dyDescent="0.25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 x14ac:dyDescent="0.25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 x14ac:dyDescent="0.25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 x14ac:dyDescent="0.25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 x14ac:dyDescent="0.25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 x14ac:dyDescent="0.25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 x14ac:dyDescent="0.25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 x14ac:dyDescent="0.25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 x14ac:dyDescent="0.25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 x14ac:dyDescent="0.25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 x14ac:dyDescent="0.25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 x14ac:dyDescent="0.25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 x14ac:dyDescent="0.25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 x14ac:dyDescent="0.25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 x14ac:dyDescent="0.25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 x14ac:dyDescent="0.25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 x14ac:dyDescent="0.25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 x14ac:dyDescent="0.25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 x14ac:dyDescent="0.25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 x14ac:dyDescent="0.25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 x14ac:dyDescent="0.25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 x14ac:dyDescent="0.25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 x14ac:dyDescent="0.25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 x14ac:dyDescent="0.25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 x14ac:dyDescent="0.25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 x14ac:dyDescent="0.25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 x14ac:dyDescent="0.25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 x14ac:dyDescent="0.25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 x14ac:dyDescent="0.25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 x14ac:dyDescent="0.25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 x14ac:dyDescent="0.25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 x14ac:dyDescent="0.25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 x14ac:dyDescent="0.25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 x14ac:dyDescent="0.25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 x14ac:dyDescent="0.25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 x14ac:dyDescent="0.25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 x14ac:dyDescent="0.25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 x14ac:dyDescent="0.25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 x14ac:dyDescent="0.25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 x14ac:dyDescent="0.25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 x14ac:dyDescent="0.25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 x14ac:dyDescent="0.25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 x14ac:dyDescent="0.25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 x14ac:dyDescent="0.25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 x14ac:dyDescent="0.25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 x14ac:dyDescent="0.25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 x14ac:dyDescent="0.25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 x14ac:dyDescent="0.25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 x14ac:dyDescent="0.25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 x14ac:dyDescent="0.25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 x14ac:dyDescent="0.25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 x14ac:dyDescent="0.25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 x14ac:dyDescent="0.25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 x14ac:dyDescent="0.25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 x14ac:dyDescent="0.25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 x14ac:dyDescent="0.25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 x14ac:dyDescent="0.25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 x14ac:dyDescent="0.25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 x14ac:dyDescent="0.25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 x14ac:dyDescent="0.25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 x14ac:dyDescent="0.25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 x14ac:dyDescent="0.25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 x14ac:dyDescent="0.25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 x14ac:dyDescent="0.25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 x14ac:dyDescent="0.25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 x14ac:dyDescent="0.25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 x14ac:dyDescent="0.25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 x14ac:dyDescent="0.25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 x14ac:dyDescent="0.25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 x14ac:dyDescent="0.25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 x14ac:dyDescent="0.25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 x14ac:dyDescent="0.25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 x14ac:dyDescent="0.25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 x14ac:dyDescent="0.25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 x14ac:dyDescent="0.25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 x14ac:dyDescent="0.25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 x14ac:dyDescent="0.25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 x14ac:dyDescent="0.25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 x14ac:dyDescent="0.25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 x14ac:dyDescent="0.25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 x14ac:dyDescent="0.25">
      <c r="A473" s="88" t="str">
        <f>"HTP.P('&lt;"&amp;G399&amp;"&gt;' || "&amp;IF(MID(G399,1,4)="STUB","NULL","REC."&amp;G399)&amp;" || '&lt;/"&amp;G399&amp;"&gt;');"</f>
        <v>HTP.P('&lt;&gt;' || REC. || '&lt;/&gt;');</v>
      </c>
      <c r="B473" s="89"/>
      <c r="C473" s="88" t="str">
        <f>"DECODE(C_T."&amp;G399&amp;", 0, NULL, C_T."&amp;G399&amp;") AS "&amp;G399&amp;","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 x14ac:dyDescent="0.25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 x14ac:dyDescent="0.25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 x14ac:dyDescent="0.25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 x14ac:dyDescent="0.25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 x14ac:dyDescent="0.25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 x14ac:dyDescent="0.25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 x14ac:dyDescent="0.25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 x14ac:dyDescent="0.25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 x14ac:dyDescent="0.25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 x14ac:dyDescent="0.25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 x14ac:dyDescent="0.25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 x14ac:dyDescent="0.25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 x14ac:dyDescent="0.25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 x14ac:dyDescent="0.25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 x14ac:dyDescent="0.25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 x14ac:dyDescent="0.25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 x14ac:dyDescent="0.25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 x14ac:dyDescent="0.25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 x14ac:dyDescent="0.25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 x14ac:dyDescent="0.25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 x14ac:dyDescent="0.25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 x14ac:dyDescent="0.25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 x14ac:dyDescent="0.25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 x14ac:dyDescent="0.25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 x14ac:dyDescent="0.25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 x14ac:dyDescent="0.25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 x14ac:dyDescent="0.25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 x14ac:dyDescent="0.25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 x14ac:dyDescent="0.25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 x14ac:dyDescent="0.25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 x14ac:dyDescent="0.25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 x14ac:dyDescent="0.25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 x14ac:dyDescent="0.25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 x14ac:dyDescent="0.25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 x14ac:dyDescent="0.25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 x14ac:dyDescent="0.25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 x14ac:dyDescent="0.25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 x14ac:dyDescent="0.25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 x14ac:dyDescent="0.25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 x14ac:dyDescent="0.25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 x14ac:dyDescent="0.25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 x14ac:dyDescent="0.25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 x14ac:dyDescent="0.25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 x14ac:dyDescent="0.25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 x14ac:dyDescent="0.25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 x14ac:dyDescent="0.25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 x14ac:dyDescent="0.25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 x14ac:dyDescent="0.25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 x14ac:dyDescent="0.25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 x14ac:dyDescent="0.25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 x14ac:dyDescent="0.25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 x14ac:dyDescent="0.25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 x14ac:dyDescent="0.25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 x14ac:dyDescent="0.25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 x14ac:dyDescent="0.25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 x14ac:dyDescent="0.25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 x14ac:dyDescent="0.25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 x14ac:dyDescent="0.25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 x14ac:dyDescent="0.25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 x14ac:dyDescent="0.25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 x14ac:dyDescent="0.25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 x14ac:dyDescent="0.25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 x14ac:dyDescent="0.25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 x14ac:dyDescent="0.25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 x14ac:dyDescent="0.25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 x14ac:dyDescent="0.25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 x14ac:dyDescent="0.25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 x14ac:dyDescent="0.25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 x14ac:dyDescent="0.25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 x14ac:dyDescent="0.25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 x14ac:dyDescent="0.25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 x14ac:dyDescent="0.25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 x14ac:dyDescent="0.25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 x14ac:dyDescent="0.25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 x14ac:dyDescent="0.25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 x14ac:dyDescent="0.25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 x14ac:dyDescent="0.25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 x14ac:dyDescent="0.25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 x14ac:dyDescent="0.25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 x14ac:dyDescent="0.25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 x14ac:dyDescent="0.25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 x14ac:dyDescent="0.25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 x14ac:dyDescent="0.25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 x14ac:dyDescent="0.25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 x14ac:dyDescent="0.25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 x14ac:dyDescent="0.25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 x14ac:dyDescent="0.25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 x14ac:dyDescent="0.25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 x14ac:dyDescent="0.25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 x14ac:dyDescent="0.25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 x14ac:dyDescent="0.25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 x14ac:dyDescent="0.25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 x14ac:dyDescent="0.25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 x14ac:dyDescent="0.25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 x14ac:dyDescent="0.25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 x14ac:dyDescent="0.25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 x14ac:dyDescent="0.25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 x14ac:dyDescent="0.25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 x14ac:dyDescent="0.25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 x14ac:dyDescent="0.25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 x14ac:dyDescent="0.25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 x14ac:dyDescent="0.25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 x14ac:dyDescent="0.25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 x14ac:dyDescent="0.25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 x14ac:dyDescent="0.25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 x14ac:dyDescent="0.25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 x14ac:dyDescent="0.25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 x14ac:dyDescent="0.25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 x14ac:dyDescent="0.25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 x14ac:dyDescent="0.25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 x14ac:dyDescent="0.25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 x14ac:dyDescent="0.25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 x14ac:dyDescent="0.25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 x14ac:dyDescent="0.25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 x14ac:dyDescent="0.25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 x14ac:dyDescent="0.25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 x14ac:dyDescent="0.25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 x14ac:dyDescent="0.25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 x14ac:dyDescent="0.25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 x14ac:dyDescent="0.25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 x14ac:dyDescent="0.25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 x14ac:dyDescent="0.25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 x14ac:dyDescent="0.25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 x14ac:dyDescent="0.25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 x14ac:dyDescent="0.25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 x14ac:dyDescent="0.25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 x14ac:dyDescent="0.25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 x14ac:dyDescent="0.25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 x14ac:dyDescent="0.25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 x14ac:dyDescent="0.25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 x14ac:dyDescent="0.25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 x14ac:dyDescent="0.25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 x14ac:dyDescent="0.25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 x14ac:dyDescent="0.25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 x14ac:dyDescent="0.25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 x14ac:dyDescent="0.25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 x14ac:dyDescent="0.25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 x14ac:dyDescent="0.25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 x14ac:dyDescent="0.25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 x14ac:dyDescent="0.25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 x14ac:dyDescent="0.25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 x14ac:dyDescent="0.25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 x14ac:dyDescent="0.25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 x14ac:dyDescent="0.25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 x14ac:dyDescent="0.25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 x14ac:dyDescent="0.25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 x14ac:dyDescent="0.25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 x14ac:dyDescent="0.25">
      <c r="A1076" s="89"/>
      <c r="B1076" s="89"/>
      <c r="C1076" s="89"/>
      <c r="G1076" s="89"/>
    </row>
    <row r="1077" spans="1:10" ht="10.5" customHeight="1" x14ac:dyDescent="0.25">
      <c r="A1077" s="89"/>
      <c r="B1077" s="89"/>
      <c r="C1077" s="89"/>
      <c r="G1077" s="89"/>
    </row>
    <row r="1078" spans="1:10" ht="10.5" customHeight="1" x14ac:dyDescent="0.25">
      <c r="A1078" s="89"/>
      <c r="B1078" s="89"/>
      <c r="C1078" s="89"/>
      <c r="G1078" s="89"/>
    </row>
    <row r="1079" spans="1:10" ht="10.5" customHeight="1" x14ac:dyDescent="0.25">
      <c r="A1079" s="89"/>
      <c r="B1079" s="89"/>
      <c r="C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59" customWidth="1"/>
    <col min="3" max="3" width="3.7109375" style="159" customWidth="1"/>
    <col min="4" max="4" width="10.7109375" style="159" customWidth="1"/>
    <col min="5" max="5" width="12.7109375" style="159" customWidth="1"/>
    <col min="6" max="6" width="10.7109375" style="159" customWidth="1"/>
    <col min="7" max="7" width="6.7109375" style="159" customWidth="1"/>
    <col min="8" max="12" width="5.7109375" style="159" customWidth="1"/>
    <col min="13" max="13" width="2.7109375" style="159" customWidth="1"/>
    <col min="14" max="19" width="5.7109375" style="159" customWidth="1"/>
    <col min="20" max="20" width="38.7109375" style="159" customWidth="1"/>
  </cols>
  <sheetData>
    <row r="2" spans="1:20" ht="10.5" customHeight="1" x14ac:dyDescent="0.25">
      <c r="A2" s="191" t="s">
        <v>706</v>
      </c>
      <c r="B2" s="191"/>
    </row>
    <row r="3" spans="1:20" s="158" customFormat="1" ht="12" customHeight="1" x14ac:dyDescent="0.15">
      <c r="C3" s="129" t="s">
        <v>175</v>
      </c>
      <c r="D3" s="147" t="str">
        <f>"1.2."&amp;N3</f>
        <v>1.2.TBD</v>
      </c>
      <c r="E3" s="148"/>
      <c r="F3" s="130" t="s">
        <v>168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707</v>
      </c>
      <c r="O3" s="127"/>
      <c r="P3" s="127"/>
      <c r="Q3" s="127"/>
      <c r="R3" s="127"/>
      <c r="S3" s="128"/>
      <c r="T3" s="128" t="s">
        <v>181</v>
      </c>
    </row>
    <row r="5" spans="1:20" ht="10.5" customHeight="1" x14ac:dyDescent="0.25">
      <c r="A5" s="191" t="s">
        <v>708</v>
      </c>
      <c r="B5" s="191"/>
    </row>
    <row r="6" spans="1:20" s="158" customFormat="1" ht="12" customHeight="1" x14ac:dyDescent="0.15">
      <c r="C6" s="129" t="s">
        <v>175</v>
      </c>
      <c r="D6" s="147" t="str">
        <f>"1.3."&amp;N6</f>
        <v>1.3.TBD</v>
      </c>
      <c r="E6" s="148"/>
      <c r="F6" s="130" t="s">
        <v>168</v>
      </c>
      <c r="G6" s="130" t="s">
        <v>186</v>
      </c>
      <c r="H6" s="60">
        <f>SUM(I6:L6)</f>
        <v>0</v>
      </c>
      <c r="I6" s="70"/>
      <c r="J6" s="70"/>
      <c r="K6" s="70"/>
      <c r="L6" s="70"/>
      <c r="N6" s="128" t="s">
        <v>707</v>
      </c>
      <c r="O6" s="127"/>
      <c r="P6" s="127"/>
      <c r="Q6" s="127"/>
      <c r="R6" s="127"/>
      <c r="S6" s="128"/>
      <c r="T6" s="128" t="s">
        <v>709</v>
      </c>
    </row>
    <row r="8" spans="1:20" ht="10.5" customHeight="1" x14ac:dyDescent="0.25">
      <c r="A8" s="191" t="s">
        <v>710</v>
      </c>
      <c r="B8" s="191"/>
    </row>
    <row r="9" spans="1:20" s="158" customFormat="1" ht="12" customHeight="1" x14ac:dyDescent="0.15">
      <c r="C9" s="129" t="s">
        <v>175</v>
      </c>
      <c r="D9" s="147" t="str">
        <f>"1.4."&amp;N9</f>
        <v>1.4.TBD</v>
      </c>
      <c r="E9" s="148"/>
      <c r="F9" s="130" t="s">
        <v>168</v>
      </c>
      <c r="G9" s="130" t="s">
        <v>190</v>
      </c>
      <c r="H9" s="60">
        <f>SUM(I9:L9)</f>
        <v>0</v>
      </c>
      <c r="I9" s="70"/>
      <c r="J9" s="70"/>
      <c r="K9" s="70"/>
      <c r="L9" s="70"/>
      <c r="N9" s="128" t="s">
        <v>707</v>
      </c>
      <c r="O9" s="127"/>
      <c r="P9" s="127"/>
      <c r="Q9" s="127"/>
      <c r="R9" s="127"/>
      <c r="S9" s="128"/>
      <c r="T9" s="128" t="s">
        <v>195</v>
      </c>
    </row>
    <row r="11" spans="1:20" ht="10.5" customHeight="1" x14ac:dyDescent="0.25">
      <c r="A11" s="191" t="s">
        <v>711</v>
      </c>
      <c r="B11" s="191"/>
    </row>
    <row r="12" spans="1:20" s="158" customFormat="1" ht="12" customHeight="1" x14ac:dyDescent="0.15">
      <c r="C12" s="129" t="s">
        <v>175</v>
      </c>
      <c r="D12" s="147" t="str">
        <f>"4.3."&amp;N12</f>
        <v>4.3.TBD</v>
      </c>
      <c r="E12" s="148"/>
      <c r="F12" s="130" t="s">
        <v>168</v>
      </c>
      <c r="G12" s="130" t="s">
        <v>251</v>
      </c>
      <c r="H12" s="60">
        <f>SUM(I12:L12)</f>
        <v>0</v>
      </c>
      <c r="I12" s="70"/>
      <c r="J12" s="70"/>
      <c r="K12" s="70"/>
      <c r="L12" s="70"/>
      <c r="N12" s="128" t="s">
        <v>707</v>
      </c>
      <c r="O12" s="127"/>
      <c r="P12" s="127"/>
      <c r="Q12" s="127"/>
      <c r="R12" s="127"/>
      <c r="S12" s="128"/>
      <c r="T12" s="128" t="s">
        <v>252</v>
      </c>
    </row>
    <row r="14" spans="1:20" ht="10.5" customHeight="1" x14ac:dyDescent="0.25">
      <c r="A14" s="191" t="s">
        <v>712</v>
      </c>
      <c r="B14" s="191"/>
    </row>
    <row r="15" spans="1:20" s="158" customFormat="1" ht="12" customHeight="1" x14ac:dyDescent="0.15">
      <c r="C15" s="129" t="s">
        <v>175</v>
      </c>
      <c r="D15" s="147" t="str">
        <f>"12.2."&amp;N15</f>
        <v>12.2.TBD</v>
      </c>
      <c r="E15" s="148"/>
      <c r="F15" s="132" t="s">
        <v>281</v>
      </c>
      <c r="G15" s="132" t="s">
        <v>286</v>
      </c>
      <c r="H15" s="60">
        <f>SUM(I15:L15)</f>
        <v>0</v>
      </c>
      <c r="I15" s="70"/>
      <c r="J15" s="70"/>
      <c r="K15" s="70"/>
      <c r="L15" s="70"/>
      <c r="N15" s="128" t="s">
        <v>707</v>
      </c>
      <c r="O15" s="127"/>
      <c r="P15" s="127"/>
      <c r="Q15" s="127"/>
      <c r="R15" s="127"/>
      <c r="S15" s="128"/>
      <c r="T15" s="128" t="s">
        <v>287</v>
      </c>
    </row>
    <row r="17" spans="1:20" ht="10.5" customHeight="1" x14ac:dyDescent="0.25">
      <c r="A17" s="191" t="s">
        <v>713</v>
      </c>
      <c r="B17" s="191"/>
    </row>
    <row r="18" spans="1:20" s="158" customFormat="1" ht="12" customHeight="1" x14ac:dyDescent="0.15">
      <c r="C18" s="129" t="s">
        <v>175</v>
      </c>
      <c r="D18" s="147" t="str">
        <f>"12.3."&amp;N18</f>
        <v>12.3.TBD</v>
      </c>
      <c r="E18" s="148"/>
      <c r="F18" s="132" t="s">
        <v>281</v>
      </c>
      <c r="G18" s="132" t="s">
        <v>290</v>
      </c>
      <c r="H18" s="60">
        <f>SUM(I18:L18)</f>
        <v>0</v>
      </c>
      <c r="I18" s="70"/>
      <c r="J18" s="70"/>
      <c r="K18" s="70"/>
      <c r="L18" s="70"/>
      <c r="N18" s="128" t="s">
        <v>707</v>
      </c>
      <c r="O18" s="127"/>
      <c r="P18" s="127"/>
      <c r="Q18" s="127"/>
      <c r="R18" s="127"/>
      <c r="S18" s="128"/>
      <c r="T18" s="128" t="s">
        <v>714</v>
      </c>
    </row>
    <row r="20" spans="1:20" ht="10.5" customHeight="1" x14ac:dyDescent="0.25">
      <c r="A20" s="191" t="s">
        <v>715</v>
      </c>
      <c r="B20" s="191"/>
    </row>
    <row r="21" spans="1:20" s="158" customFormat="1" ht="12" customHeight="1" x14ac:dyDescent="0.15">
      <c r="C21" s="129" t="s">
        <v>175</v>
      </c>
      <c r="D21" s="147" t="str">
        <f>"12.4."&amp;N21</f>
        <v>12.4.TBD</v>
      </c>
      <c r="E21" s="148"/>
      <c r="F21" s="132" t="s">
        <v>281</v>
      </c>
      <c r="G21" s="132" t="s">
        <v>293</v>
      </c>
      <c r="H21" s="60">
        <f>SUM(I21:L21)</f>
        <v>0</v>
      </c>
      <c r="I21" s="70"/>
      <c r="J21" s="70"/>
      <c r="K21" s="70"/>
      <c r="L21" s="70"/>
      <c r="N21" s="128" t="s">
        <v>707</v>
      </c>
      <c r="O21" s="127"/>
      <c r="P21" s="127"/>
      <c r="Q21" s="127"/>
      <c r="R21" s="127"/>
      <c r="S21" s="128"/>
      <c r="T21" s="128" t="s">
        <v>294</v>
      </c>
    </row>
    <row r="23" spans="1:20" ht="10.5" customHeight="1" x14ac:dyDescent="0.25">
      <c r="A23" s="191" t="s">
        <v>716</v>
      </c>
      <c r="B23" s="191"/>
    </row>
    <row r="24" spans="1:20" s="158" customFormat="1" ht="12" customHeight="1" x14ac:dyDescent="0.15">
      <c r="C24" s="129" t="s">
        <v>175</v>
      </c>
      <c r="D24" s="147" t="str">
        <f>"15.3."&amp;N24</f>
        <v>15.3.TBD</v>
      </c>
      <c r="E24" s="148"/>
      <c r="F24" s="132" t="s">
        <v>281</v>
      </c>
      <c r="G24" s="132" t="s">
        <v>321</v>
      </c>
      <c r="H24" s="60">
        <f>SUM(I24:L24)</f>
        <v>0</v>
      </c>
      <c r="I24" s="70"/>
      <c r="J24" s="70"/>
      <c r="K24" s="70"/>
      <c r="L24" s="70"/>
      <c r="N24" s="128" t="s">
        <v>707</v>
      </c>
      <c r="O24" s="127"/>
      <c r="P24" s="127"/>
      <c r="Q24" s="127"/>
      <c r="R24" s="127"/>
      <c r="S24" s="128"/>
      <c r="T24" s="128" t="s">
        <v>322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59"/>
    <col min="2" max="2" width="34.140625" style="159" customWidth="1"/>
    <col min="3" max="3" width="35.7109375" style="159" customWidth="1"/>
  </cols>
  <sheetData>
    <row r="1" spans="2:5" ht="11.25" customHeight="1" x14ac:dyDescent="0.25">
      <c r="B1" s="154" t="s">
        <v>717</v>
      </c>
      <c r="C1" s="154" t="s">
        <v>718</v>
      </c>
    </row>
    <row r="2" spans="2:5" ht="11.25" customHeight="1" x14ac:dyDescent="0.25">
      <c r="B2" s="50" t="s">
        <v>719</v>
      </c>
      <c r="C2" s="50" t="s">
        <v>720</v>
      </c>
      <c r="D2" s="161" t="s">
        <v>721</v>
      </c>
      <c r="E2" s="161" t="s">
        <v>722</v>
      </c>
    </row>
    <row r="3" spans="2:5" ht="10.5" customHeight="1" x14ac:dyDescent="0.25">
      <c r="B3" s="1" t="s">
        <v>723</v>
      </c>
      <c r="C3" s="1" t="s">
        <v>724</v>
      </c>
      <c r="D3" s="161">
        <v>2024</v>
      </c>
      <c r="E3" s="161" t="s">
        <v>725</v>
      </c>
    </row>
    <row r="4" spans="2:5" ht="10.5" customHeight="1" x14ac:dyDescent="0.25">
      <c r="B4" s="1" t="s">
        <v>726</v>
      </c>
      <c r="C4" s="1" t="s">
        <v>727</v>
      </c>
      <c r="D4">
        <v>2024</v>
      </c>
      <c r="E4" t="s">
        <v>725</v>
      </c>
    </row>
    <row r="5" spans="2:5" ht="10.5" customHeight="1" x14ac:dyDescent="0.25">
      <c r="B5" s="1" t="s">
        <v>728</v>
      </c>
      <c r="C5" s="1" t="s">
        <v>729</v>
      </c>
      <c r="D5">
        <v>2024</v>
      </c>
      <c r="E5" t="s">
        <v>725</v>
      </c>
    </row>
    <row r="6" spans="2:5" ht="10.5" customHeight="1" x14ac:dyDescent="0.25">
      <c r="B6" s="1" t="s">
        <v>730</v>
      </c>
      <c r="C6" s="1" t="s">
        <v>731</v>
      </c>
      <c r="D6">
        <v>2024</v>
      </c>
      <c r="E6" t="s">
        <v>725</v>
      </c>
    </row>
    <row r="7" spans="2:5" ht="10.5" customHeight="1" x14ac:dyDescent="0.25">
      <c r="B7" s="1" t="s">
        <v>732</v>
      </c>
      <c r="C7" s="1" t="s">
        <v>733</v>
      </c>
      <c r="D7">
        <v>2024</v>
      </c>
      <c r="E7" t="s">
        <v>725</v>
      </c>
    </row>
    <row r="8" spans="2:5" ht="10.5" customHeight="1" x14ac:dyDescent="0.25">
      <c r="B8" s="1" t="s">
        <v>734</v>
      </c>
      <c r="C8" s="1" t="s">
        <v>735</v>
      </c>
      <c r="D8">
        <v>2024</v>
      </c>
      <c r="E8" t="s">
        <v>725</v>
      </c>
    </row>
    <row r="9" spans="2:5" ht="10.5" customHeight="1" x14ac:dyDescent="0.25">
      <c r="B9" s="1" t="s">
        <v>736</v>
      </c>
      <c r="C9" s="1" t="s">
        <v>737</v>
      </c>
      <c r="D9">
        <v>2024</v>
      </c>
      <c r="E9" t="s">
        <v>725</v>
      </c>
    </row>
    <row r="10" spans="2:5" ht="10.5" customHeight="1" x14ac:dyDescent="0.25">
      <c r="B10" s="1" t="s">
        <v>738</v>
      </c>
      <c r="C10" s="1" t="s">
        <v>739</v>
      </c>
      <c r="D10">
        <v>2024</v>
      </c>
      <c r="E10" t="s">
        <v>725</v>
      </c>
    </row>
    <row r="11" spans="2:5" ht="10.5" customHeight="1" x14ac:dyDescent="0.25">
      <c r="B11" s="1" t="s">
        <v>740</v>
      </c>
      <c r="C11" s="1" t="s">
        <v>741</v>
      </c>
      <c r="D11">
        <v>2024</v>
      </c>
      <c r="E11" t="s">
        <v>725</v>
      </c>
    </row>
    <row r="12" spans="2:5" ht="10.5" customHeight="1" x14ac:dyDescent="0.25">
      <c r="B12" s="1" t="s">
        <v>742</v>
      </c>
      <c r="C12" s="1" t="s">
        <v>743</v>
      </c>
      <c r="D12">
        <v>2024</v>
      </c>
      <c r="E12" t="s">
        <v>725</v>
      </c>
    </row>
    <row r="13" spans="2:5" ht="10.5" customHeight="1" x14ac:dyDescent="0.25">
      <c r="B13" s="1" t="s">
        <v>744</v>
      </c>
      <c r="C13" s="1" t="s">
        <v>745</v>
      </c>
      <c r="D13">
        <v>2024</v>
      </c>
      <c r="E13" t="s">
        <v>725</v>
      </c>
    </row>
    <row r="14" spans="2:5" ht="10.5" customHeight="1" x14ac:dyDescent="0.25">
      <c r="B14" s="1" t="s">
        <v>746</v>
      </c>
      <c r="C14" s="1" t="s">
        <v>747</v>
      </c>
      <c r="D14">
        <v>2024</v>
      </c>
      <c r="E14" t="s">
        <v>725</v>
      </c>
    </row>
    <row r="15" spans="2:5" ht="10.5" customHeight="1" x14ac:dyDescent="0.25">
      <c r="B15" s="1" t="s">
        <v>748</v>
      </c>
      <c r="C15" s="1" t="s">
        <v>749</v>
      </c>
      <c r="D15">
        <v>2024</v>
      </c>
      <c r="E15" t="s">
        <v>725</v>
      </c>
    </row>
    <row r="16" spans="2:5" ht="10.5" customHeight="1" x14ac:dyDescent="0.25">
      <c r="B16" s="1" t="s">
        <v>750</v>
      </c>
      <c r="C16" s="1" t="s">
        <v>751</v>
      </c>
      <c r="D16">
        <v>2024</v>
      </c>
      <c r="E16" t="s">
        <v>725</v>
      </c>
    </row>
    <row r="17" spans="2:5" ht="10.5" customHeight="1" x14ac:dyDescent="0.25">
      <c r="B17" s="1" t="s">
        <v>752</v>
      </c>
      <c r="C17" s="1" t="s">
        <v>753</v>
      </c>
      <c r="D17">
        <v>2024</v>
      </c>
      <c r="E17" t="s">
        <v>725</v>
      </c>
    </row>
    <row r="18" spans="2:5" ht="10.5" customHeight="1" x14ac:dyDescent="0.25">
      <c r="B18" s="1" t="s">
        <v>754</v>
      </c>
      <c r="C18" s="1" t="s">
        <v>755</v>
      </c>
      <c r="D18">
        <v>2024</v>
      </c>
      <c r="E18" t="s">
        <v>725</v>
      </c>
    </row>
    <row r="19" spans="2:5" ht="10.5" customHeight="1" x14ac:dyDescent="0.25">
      <c r="B19" s="1" t="s">
        <v>754</v>
      </c>
      <c r="C19" s="1" t="s">
        <v>756</v>
      </c>
      <c r="D19">
        <v>2024</v>
      </c>
      <c r="E19" t="s">
        <v>725</v>
      </c>
    </row>
    <row r="20" spans="2:5" ht="10.5" customHeight="1" x14ac:dyDescent="0.25">
      <c r="B20" s="1" t="s">
        <v>754</v>
      </c>
      <c r="C20" s="1" t="s">
        <v>757</v>
      </c>
      <c r="D20">
        <v>2024</v>
      </c>
      <c r="E20" t="s">
        <v>725</v>
      </c>
    </row>
    <row r="21" spans="2:5" ht="10.5" customHeight="1" x14ac:dyDescent="0.25">
      <c r="B21" s="1" t="s">
        <v>754</v>
      </c>
      <c r="C21" s="1" t="s">
        <v>758</v>
      </c>
      <c r="D21">
        <v>2024</v>
      </c>
      <c r="E21" t="s">
        <v>725</v>
      </c>
    </row>
    <row r="22" spans="2:5" ht="10.5" customHeight="1" x14ac:dyDescent="0.25">
      <c r="B22" s="1" t="s">
        <v>754</v>
      </c>
      <c r="C22" s="1" t="s">
        <v>759</v>
      </c>
      <c r="D22">
        <v>2024</v>
      </c>
      <c r="E22" t="s">
        <v>725</v>
      </c>
    </row>
    <row r="23" spans="2:5" ht="10.5" customHeight="1" x14ac:dyDescent="0.25">
      <c r="B23" s="1" t="s">
        <v>754</v>
      </c>
      <c r="C23" s="1" t="s">
        <v>760</v>
      </c>
      <c r="D23">
        <v>2024</v>
      </c>
      <c r="E23" t="s">
        <v>725</v>
      </c>
    </row>
    <row r="24" spans="2:5" ht="10.5" customHeight="1" x14ac:dyDescent="0.25">
      <c r="B24" s="1" t="s">
        <v>754</v>
      </c>
      <c r="C24" s="1" t="s">
        <v>761</v>
      </c>
      <c r="D24">
        <v>2024</v>
      </c>
      <c r="E24" t="s">
        <v>725</v>
      </c>
    </row>
    <row r="25" spans="2:5" ht="10.5" customHeight="1" x14ac:dyDescent="0.25">
      <c r="B25" s="1" t="s">
        <v>754</v>
      </c>
      <c r="C25" s="1" t="s">
        <v>762</v>
      </c>
      <c r="D25">
        <v>2024</v>
      </c>
      <c r="E25" t="s">
        <v>725</v>
      </c>
    </row>
    <row r="26" spans="2:5" ht="10.5" customHeight="1" x14ac:dyDescent="0.25">
      <c r="B26" s="1" t="s">
        <v>754</v>
      </c>
      <c r="C26" s="1" t="s">
        <v>763</v>
      </c>
      <c r="D26">
        <v>2024</v>
      </c>
      <c r="E26" t="s">
        <v>725</v>
      </c>
    </row>
    <row r="27" spans="2:5" ht="10.5" customHeight="1" x14ac:dyDescent="0.25">
      <c r="B27" s="1" t="s">
        <v>754</v>
      </c>
      <c r="C27" s="1" t="s">
        <v>764</v>
      </c>
      <c r="D27">
        <v>2024</v>
      </c>
      <c r="E27" t="s">
        <v>725</v>
      </c>
    </row>
    <row r="28" spans="2:5" ht="10.5" customHeight="1" x14ac:dyDescent="0.25">
      <c r="B28" s="1" t="s">
        <v>754</v>
      </c>
      <c r="C28" s="1" t="s">
        <v>765</v>
      </c>
      <c r="D28">
        <v>2024</v>
      </c>
      <c r="E28" t="s">
        <v>725</v>
      </c>
    </row>
    <row r="29" spans="2:5" ht="10.5" customHeight="1" x14ac:dyDescent="0.25">
      <c r="B29" s="1" t="s">
        <v>754</v>
      </c>
      <c r="C29" s="1" t="s">
        <v>766</v>
      </c>
      <c r="D29">
        <v>2024</v>
      </c>
      <c r="E29" t="s">
        <v>725</v>
      </c>
    </row>
    <row r="30" spans="2:5" ht="10.5" customHeight="1" x14ac:dyDescent="0.25">
      <c r="B30" s="1" t="s">
        <v>754</v>
      </c>
      <c r="C30" s="1" t="s">
        <v>767</v>
      </c>
      <c r="D30">
        <v>2024</v>
      </c>
      <c r="E30" t="s">
        <v>725</v>
      </c>
    </row>
    <row r="31" spans="2:5" ht="10.5" customHeight="1" x14ac:dyDescent="0.25">
      <c r="B31" s="1" t="s">
        <v>754</v>
      </c>
      <c r="C31" s="1" t="s">
        <v>48</v>
      </c>
      <c r="D31">
        <v>2024</v>
      </c>
      <c r="E31" t="s">
        <v>725</v>
      </c>
    </row>
    <row r="32" spans="2:5" ht="10.5" customHeight="1" x14ac:dyDescent="0.25">
      <c r="B32" s="1" t="s">
        <v>754</v>
      </c>
      <c r="C32" s="1" t="s">
        <v>768</v>
      </c>
      <c r="D32">
        <v>2024</v>
      </c>
      <c r="E32" t="s">
        <v>725</v>
      </c>
    </row>
    <row r="33" spans="2:5" ht="10.5" customHeight="1" x14ac:dyDescent="0.25">
      <c r="B33" s="1" t="s">
        <v>754</v>
      </c>
      <c r="C33" s="1" t="s">
        <v>769</v>
      </c>
      <c r="D33">
        <v>2024</v>
      </c>
      <c r="E33" t="s">
        <v>725</v>
      </c>
    </row>
    <row r="34" spans="2:5" ht="10.5" customHeight="1" x14ac:dyDescent="0.25">
      <c r="B34" s="1" t="s">
        <v>754</v>
      </c>
      <c r="C34" s="1" t="s">
        <v>770</v>
      </c>
      <c r="D34">
        <v>2024</v>
      </c>
      <c r="E34" t="s">
        <v>725</v>
      </c>
    </row>
    <row r="35" spans="2:5" ht="10.5" customHeight="1" x14ac:dyDescent="0.25">
      <c r="B35" s="1" t="s">
        <v>754</v>
      </c>
      <c r="C35" s="1" t="s">
        <v>771</v>
      </c>
      <c r="D35">
        <v>2024</v>
      </c>
      <c r="E35" t="s">
        <v>725</v>
      </c>
    </row>
    <row r="36" spans="2:5" ht="10.5" customHeight="1" x14ac:dyDescent="0.25">
      <c r="B36" s="1" t="s">
        <v>754</v>
      </c>
      <c r="C36" s="1" t="s">
        <v>772</v>
      </c>
      <c r="D36">
        <v>2024</v>
      </c>
      <c r="E36" t="s">
        <v>725</v>
      </c>
    </row>
    <row r="37" spans="2:5" ht="10.5" customHeight="1" x14ac:dyDescent="0.25">
      <c r="B37" s="1" t="s">
        <v>754</v>
      </c>
      <c r="C37" s="1" t="s">
        <v>773</v>
      </c>
      <c r="D37">
        <v>2024</v>
      </c>
      <c r="E37" t="s">
        <v>725</v>
      </c>
    </row>
    <row r="38" spans="2:5" ht="10.5" customHeight="1" x14ac:dyDescent="0.25">
      <c r="B38" s="1" t="s">
        <v>754</v>
      </c>
      <c r="C38" s="1" t="s">
        <v>774</v>
      </c>
      <c r="D38">
        <v>2024</v>
      </c>
      <c r="E38" t="s">
        <v>725</v>
      </c>
    </row>
    <row r="39" spans="2:5" ht="10.5" customHeight="1" x14ac:dyDescent="0.25">
      <c r="B39" s="1" t="s">
        <v>754</v>
      </c>
      <c r="C39" s="1" t="s">
        <v>775</v>
      </c>
      <c r="D39">
        <v>2024</v>
      </c>
      <c r="E39" t="s">
        <v>725</v>
      </c>
    </row>
    <row r="40" spans="2:5" ht="10.5" customHeight="1" x14ac:dyDescent="0.25">
      <c r="B40" s="1" t="s">
        <v>754</v>
      </c>
      <c r="C40" s="1" t="s">
        <v>776</v>
      </c>
      <c r="D40">
        <v>2024</v>
      </c>
      <c r="E40" t="s">
        <v>725</v>
      </c>
    </row>
    <row r="41" spans="2:5" ht="10.5" customHeight="1" x14ac:dyDescent="0.25">
      <c r="B41" s="154" t="s">
        <v>754</v>
      </c>
      <c r="C41" s="154" t="s">
        <v>777</v>
      </c>
      <c r="D41">
        <v>2024</v>
      </c>
      <c r="E41" t="s">
        <v>725</v>
      </c>
    </row>
    <row r="42" spans="2:5" ht="10.5" customHeight="1" x14ac:dyDescent="0.25">
      <c r="B42" s="154" t="s">
        <v>754</v>
      </c>
      <c r="C42" s="154" t="s">
        <v>778</v>
      </c>
      <c r="D42">
        <v>2024</v>
      </c>
      <c r="E42" t="s">
        <v>725</v>
      </c>
    </row>
    <row r="43" spans="2:5" ht="10.5" customHeight="1" x14ac:dyDescent="0.25">
      <c r="B43" s="154" t="s">
        <v>754</v>
      </c>
      <c r="C43" s="154" t="s">
        <v>779</v>
      </c>
      <c r="D43">
        <v>2024</v>
      </c>
      <c r="E43" t="s">
        <v>725</v>
      </c>
    </row>
    <row r="44" spans="2:5" ht="10.5" customHeight="1" x14ac:dyDescent="0.25">
      <c r="B44" s="154" t="s">
        <v>754</v>
      </c>
      <c r="C44" s="154" t="s">
        <v>780</v>
      </c>
      <c r="D44">
        <v>2024</v>
      </c>
      <c r="E44" t="s">
        <v>725</v>
      </c>
    </row>
    <row r="45" spans="2:5" ht="10.5" customHeight="1" x14ac:dyDescent="0.25">
      <c r="B45" s="154" t="s">
        <v>754</v>
      </c>
      <c r="C45" s="154" t="s">
        <v>781</v>
      </c>
      <c r="D45">
        <v>2024</v>
      </c>
      <c r="E45" t="s">
        <v>725</v>
      </c>
    </row>
    <row r="46" spans="2:5" ht="10.5" customHeight="1" x14ac:dyDescent="0.25">
      <c r="B46" s="154" t="s">
        <v>754</v>
      </c>
      <c r="C46" s="154" t="s">
        <v>782</v>
      </c>
      <c r="D46">
        <v>2024</v>
      </c>
      <c r="E46" t="s">
        <v>725</v>
      </c>
    </row>
    <row r="47" spans="2:5" ht="10.5" customHeight="1" x14ac:dyDescent="0.25">
      <c r="B47" s="154" t="s">
        <v>754</v>
      </c>
      <c r="C47" s="154" t="s">
        <v>783</v>
      </c>
      <c r="D47">
        <v>2024</v>
      </c>
      <c r="E47" t="s">
        <v>725</v>
      </c>
    </row>
    <row r="48" spans="2:5" ht="10.5" customHeight="1" x14ac:dyDescent="0.25">
      <c r="B48" s="154" t="s">
        <v>754</v>
      </c>
      <c r="C48" s="154" t="s">
        <v>784</v>
      </c>
      <c r="D48">
        <v>2024</v>
      </c>
      <c r="E48" t="s">
        <v>725</v>
      </c>
    </row>
    <row r="49" spans="2:5" ht="10.5" customHeight="1" x14ac:dyDescent="0.25">
      <c r="B49" s="154" t="s">
        <v>754</v>
      </c>
      <c r="C49" s="154" t="s">
        <v>785</v>
      </c>
      <c r="D49">
        <v>2024</v>
      </c>
      <c r="E49" t="s">
        <v>725</v>
      </c>
    </row>
    <row r="50" spans="2:5" ht="10.5" customHeight="1" x14ac:dyDescent="0.25">
      <c r="B50" s="154" t="s">
        <v>754</v>
      </c>
      <c r="C50" s="154" t="s">
        <v>786</v>
      </c>
      <c r="D50">
        <v>2024</v>
      </c>
      <c r="E50" t="s">
        <v>725</v>
      </c>
    </row>
    <row r="51" spans="2:5" ht="10.5" customHeight="1" x14ac:dyDescent="0.25">
      <c r="B51" s="154" t="s">
        <v>754</v>
      </c>
      <c r="C51" s="154" t="s">
        <v>787</v>
      </c>
      <c r="D51">
        <v>2024</v>
      </c>
      <c r="E51" t="s">
        <v>725</v>
      </c>
    </row>
    <row r="52" spans="2:5" ht="10.5" customHeight="1" x14ac:dyDescent="0.25">
      <c r="B52" s="154" t="s">
        <v>754</v>
      </c>
      <c r="C52" s="154" t="s">
        <v>788</v>
      </c>
      <c r="D52">
        <v>2024</v>
      </c>
      <c r="E52" t="s">
        <v>725</v>
      </c>
    </row>
    <row r="53" spans="2:5" ht="10.5" customHeight="1" x14ac:dyDescent="0.25">
      <c r="B53" s="154" t="s">
        <v>754</v>
      </c>
      <c r="C53" s="154" t="s">
        <v>789</v>
      </c>
      <c r="D53">
        <v>2024</v>
      </c>
      <c r="E53" t="s">
        <v>725</v>
      </c>
    </row>
    <row r="54" spans="2:5" ht="10.5" customHeight="1" x14ac:dyDescent="0.25">
      <c r="B54" s="154" t="s">
        <v>754</v>
      </c>
      <c r="C54" s="154" t="s">
        <v>790</v>
      </c>
      <c r="D54">
        <v>2024</v>
      </c>
      <c r="E54" t="s">
        <v>725</v>
      </c>
    </row>
    <row r="55" spans="2:5" ht="10.5" customHeight="1" x14ac:dyDescent="0.25">
      <c r="B55" s="154" t="s">
        <v>754</v>
      </c>
      <c r="C55" s="154" t="s">
        <v>791</v>
      </c>
      <c r="D55">
        <v>2024</v>
      </c>
      <c r="E55" t="s">
        <v>725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59"/>
  </cols>
  <sheetData>
    <row r="1" spans="1:2" ht="10.5" customHeight="1" x14ac:dyDescent="0.25">
      <c r="A1" s="154" t="s">
        <v>792</v>
      </c>
      <c r="B1" t="s">
        <v>793</v>
      </c>
    </row>
    <row r="2" spans="1:2" ht="10.5" customHeight="1" x14ac:dyDescent="0.25">
      <c r="A2" s="154" t="s">
        <v>794</v>
      </c>
      <c r="B2" t="s">
        <v>513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 x14ac:dyDescent="0.25"/>
  <cols>
    <col min="1" max="1" width="9.140625" style="159"/>
  </cols>
  <sheetData>
    <row r="1" spans="1:139" ht="11.25" customHeight="1" x14ac:dyDescent="0.25">
      <c r="A1" s="8"/>
      <c r="DQ1" t="s">
        <v>795</v>
      </c>
      <c r="DR1" s="155" t="s">
        <v>796</v>
      </c>
      <c r="DS1" s="155" t="s">
        <v>63</v>
      </c>
      <c r="DT1" s="155" t="s">
        <v>797</v>
      </c>
      <c r="DU1" s="155" t="s">
        <v>66</v>
      </c>
      <c r="DV1" s="155" t="s">
        <v>68</v>
      </c>
      <c r="DW1" s="155" t="s">
        <v>31</v>
      </c>
      <c r="DX1" t="s">
        <v>32</v>
      </c>
      <c r="DY1" t="s">
        <v>35</v>
      </c>
      <c r="DZ1" t="s">
        <v>38</v>
      </c>
      <c r="EA1" t="s">
        <v>41</v>
      </c>
      <c r="EB1" s="155" t="s">
        <v>798</v>
      </c>
      <c r="EC1" s="155" t="s">
        <v>799</v>
      </c>
      <c r="ED1" s="155" t="s">
        <v>800</v>
      </c>
      <c r="EE1" s="155" t="s">
        <v>801</v>
      </c>
      <c r="EF1" t="s">
        <v>802</v>
      </c>
      <c r="EG1" s="155" t="s">
        <v>803</v>
      </c>
      <c r="EH1" s="155" t="s">
        <v>804</v>
      </c>
      <c r="EI1" s="155" t="s">
        <v>805</v>
      </c>
    </row>
    <row r="2" spans="1:139" ht="10.5" customHeight="1" x14ac:dyDescent="0.25">
      <c r="DQ2" t="s">
        <v>806</v>
      </c>
      <c r="DR2" t="s">
        <v>807</v>
      </c>
      <c r="DS2" t="s">
        <v>808</v>
      </c>
      <c r="DT2" t="s">
        <v>809</v>
      </c>
      <c r="DU2" t="s">
        <v>810</v>
      </c>
      <c r="DV2" t="s">
        <v>811</v>
      </c>
      <c r="DW2" t="s">
        <v>31</v>
      </c>
      <c r="DX2" t="s">
        <v>812</v>
      </c>
      <c r="DY2" t="s">
        <v>813</v>
      </c>
      <c r="DZ2" t="s">
        <v>814</v>
      </c>
      <c r="EA2" t="s">
        <v>815</v>
      </c>
      <c r="EB2" t="s">
        <v>816</v>
      </c>
      <c r="EC2" t="s">
        <v>817</v>
      </c>
      <c r="ED2" t="s">
        <v>818</v>
      </c>
      <c r="EE2" t="s">
        <v>819</v>
      </c>
      <c r="EF2" t="s">
        <v>754</v>
      </c>
      <c r="EG2" t="s">
        <v>820</v>
      </c>
      <c r="EH2" t="s">
        <v>821</v>
      </c>
      <c r="EI2" t="s">
        <v>822</v>
      </c>
    </row>
    <row r="3" spans="1:139" ht="10.5" customHeight="1" x14ac:dyDescent="0.25">
      <c r="DR3" t="s">
        <v>18</v>
      </c>
      <c r="DW3">
        <v>26361252</v>
      </c>
      <c r="DX3" t="s">
        <v>823</v>
      </c>
      <c r="DY3" t="s">
        <v>824</v>
      </c>
      <c r="DZ3" t="s">
        <v>825</v>
      </c>
      <c r="EA3" t="s">
        <v>826</v>
      </c>
      <c r="EF3" t="s">
        <v>48</v>
      </c>
      <c r="EG3" t="s">
        <v>827</v>
      </c>
      <c r="EI3" t="s">
        <v>828</v>
      </c>
    </row>
    <row r="4" spans="1:139" ht="10.5" customHeight="1" x14ac:dyDescent="0.25">
      <c r="DR4" t="s">
        <v>18</v>
      </c>
      <c r="DW4">
        <v>26320038</v>
      </c>
      <c r="DX4" t="s">
        <v>829</v>
      </c>
      <c r="DY4" t="s">
        <v>830</v>
      </c>
      <c r="DZ4" t="s">
        <v>39</v>
      </c>
      <c r="EA4" t="s">
        <v>831</v>
      </c>
      <c r="EF4" t="s">
        <v>48</v>
      </c>
      <c r="EG4" t="s">
        <v>827</v>
      </c>
      <c r="EI4" t="s">
        <v>828</v>
      </c>
    </row>
    <row r="5" spans="1:139" ht="10.5" customHeight="1" x14ac:dyDescent="0.25">
      <c r="DR5" t="s">
        <v>18</v>
      </c>
      <c r="DW5">
        <v>26361211</v>
      </c>
      <c r="DX5" t="s">
        <v>832</v>
      </c>
      <c r="DY5" t="s">
        <v>833</v>
      </c>
      <c r="DZ5" t="s">
        <v>834</v>
      </c>
      <c r="EA5" t="s">
        <v>835</v>
      </c>
      <c r="EB5" s="156">
        <v>35677</v>
      </c>
      <c r="EF5" t="s">
        <v>48</v>
      </c>
      <c r="EG5" t="s">
        <v>827</v>
      </c>
      <c r="EI5" t="s">
        <v>828</v>
      </c>
    </row>
    <row r="6" spans="1:139" ht="10.5" customHeight="1" x14ac:dyDescent="0.25">
      <c r="DR6" t="s">
        <v>18</v>
      </c>
      <c r="DW6">
        <v>26320069</v>
      </c>
      <c r="DX6" t="s">
        <v>836</v>
      </c>
      <c r="DY6" t="s">
        <v>837</v>
      </c>
      <c r="DZ6" t="s">
        <v>838</v>
      </c>
      <c r="EA6" t="s">
        <v>839</v>
      </c>
      <c r="EF6" t="s">
        <v>48</v>
      </c>
      <c r="EG6" t="s">
        <v>827</v>
      </c>
      <c r="EI6" t="s">
        <v>828</v>
      </c>
    </row>
    <row r="7" spans="1:139" ht="10.5" customHeight="1" x14ac:dyDescent="0.25">
      <c r="DR7" t="s">
        <v>18</v>
      </c>
      <c r="DW7">
        <v>31077487</v>
      </c>
      <c r="DX7" t="s">
        <v>840</v>
      </c>
      <c r="DY7" t="s">
        <v>841</v>
      </c>
      <c r="DZ7" t="s">
        <v>842</v>
      </c>
      <c r="EA7" t="s">
        <v>843</v>
      </c>
      <c r="EB7" s="156">
        <v>39752</v>
      </c>
      <c r="EF7" t="s">
        <v>761</v>
      </c>
      <c r="EG7" t="s">
        <v>844</v>
      </c>
      <c r="EI7" t="s">
        <v>828</v>
      </c>
    </row>
    <row r="8" spans="1:139" ht="10.5" customHeight="1" x14ac:dyDescent="0.25">
      <c r="DR8" t="s">
        <v>18</v>
      </c>
      <c r="DW8">
        <v>31438264</v>
      </c>
      <c r="DX8" t="s">
        <v>845</v>
      </c>
      <c r="DY8" t="s">
        <v>846</v>
      </c>
      <c r="DZ8" t="s">
        <v>842</v>
      </c>
      <c r="EA8" t="s">
        <v>847</v>
      </c>
      <c r="EB8" s="156">
        <v>39751</v>
      </c>
      <c r="EF8" t="s">
        <v>761</v>
      </c>
      <c r="EG8" t="s">
        <v>844</v>
      </c>
      <c r="EI8" t="s">
        <v>828</v>
      </c>
    </row>
    <row r="9" spans="1:139" ht="10.5" customHeight="1" x14ac:dyDescent="0.25">
      <c r="DR9" t="s">
        <v>18</v>
      </c>
      <c r="DW9">
        <v>26320052</v>
      </c>
      <c r="DX9" t="s">
        <v>848</v>
      </c>
      <c r="DY9" t="s">
        <v>849</v>
      </c>
      <c r="DZ9" t="s">
        <v>850</v>
      </c>
      <c r="EA9" t="s">
        <v>851</v>
      </c>
      <c r="EF9" t="s">
        <v>48</v>
      </c>
      <c r="EG9" t="s">
        <v>827</v>
      </c>
      <c r="EI9" t="s">
        <v>828</v>
      </c>
    </row>
    <row r="10" spans="1:139" ht="10.5" customHeight="1" x14ac:dyDescent="0.25">
      <c r="DR10" t="s">
        <v>18</v>
      </c>
      <c r="DW10">
        <v>26405782</v>
      </c>
      <c r="DX10" t="s">
        <v>852</v>
      </c>
      <c r="DY10" t="s">
        <v>853</v>
      </c>
      <c r="DZ10" t="s">
        <v>854</v>
      </c>
      <c r="EA10" t="s">
        <v>855</v>
      </c>
      <c r="EB10" s="156">
        <v>39917</v>
      </c>
      <c r="EF10" t="s">
        <v>48</v>
      </c>
      <c r="EG10" t="s">
        <v>827</v>
      </c>
      <c r="EI10" t="s">
        <v>828</v>
      </c>
    </row>
    <row r="11" spans="1:139" ht="10.5" customHeight="1" x14ac:dyDescent="0.25">
      <c r="DR11" t="s">
        <v>18</v>
      </c>
      <c r="DW11">
        <v>26522777</v>
      </c>
      <c r="DX11" t="s">
        <v>856</v>
      </c>
      <c r="DY11" t="s">
        <v>857</v>
      </c>
      <c r="DZ11" t="s">
        <v>834</v>
      </c>
      <c r="EA11" t="s">
        <v>858</v>
      </c>
      <c r="EB11" s="156">
        <v>38534</v>
      </c>
      <c r="EF11" t="s">
        <v>763</v>
      </c>
      <c r="EG11" t="s">
        <v>859</v>
      </c>
      <c r="EI11" t="s">
        <v>828</v>
      </c>
    </row>
    <row r="12" spans="1:139" ht="10.5" customHeight="1" x14ac:dyDescent="0.25">
      <c r="DR12" t="s">
        <v>18</v>
      </c>
      <c r="DW12">
        <v>26318885</v>
      </c>
      <c r="DX12" t="s">
        <v>860</v>
      </c>
      <c r="DY12" t="s">
        <v>861</v>
      </c>
      <c r="DZ12" t="s">
        <v>862</v>
      </c>
      <c r="EA12" t="s">
        <v>863</v>
      </c>
      <c r="EF12" t="s">
        <v>765</v>
      </c>
      <c r="EG12" t="s">
        <v>864</v>
      </c>
      <c r="EI12" t="s">
        <v>828</v>
      </c>
    </row>
    <row r="13" spans="1:139" ht="10.5" customHeight="1" x14ac:dyDescent="0.25">
      <c r="DR13" t="s">
        <v>18</v>
      </c>
      <c r="DW13">
        <v>26320074</v>
      </c>
      <c r="DX13" t="s">
        <v>865</v>
      </c>
      <c r="DY13" t="s">
        <v>866</v>
      </c>
      <c r="DZ13" t="s">
        <v>867</v>
      </c>
      <c r="EA13" t="s">
        <v>868</v>
      </c>
      <c r="EB13" s="156">
        <v>35051</v>
      </c>
      <c r="EF13" t="s">
        <v>48</v>
      </c>
      <c r="EG13" t="s">
        <v>827</v>
      </c>
      <c r="EI13" t="s">
        <v>828</v>
      </c>
    </row>
    <row r="14" spans="1:139" ht="10.5" customHeight="1" x14ac:dyDescent="0.25">
      <c r="DR14" t="s">
        <v>18</v>
      </c>
      <c r="DW14">
        <v>31209858</v>
      </c>
      <c r="DX14" t="s">
        <v>869</v>
      </c>
      <c r="DY14" t="s">
        <v>870</v>
      </c>
      <c r="DZ14" t="s">
        <v>871</v>
      </c>
      <c r="EA14" t="s">
        <v>872</v>
      </c>
      <c r="EB14" s="156">
        <v>43283</v>
      </c>
      <c r="EF14" t="s">
        <v>48</v>
      </c>
      <c r="EG14" t="s">
        <v>827</v>
      </c>
      <c r="EI14" t="s">
        <v>828</v>
      </c>
    </row>
    <row r="15" spans="1:139" ht="10.5" customHeight="1" x14ac:dyDescent="0.25">
      <c r="DR15" t="s">
        <v>18</v>
      </c>
      <c r="DW15">
        <v>26448590</v>
      </c>
      <c r="DX15" t="s">
        <v>873</v>
      </c>
      <c r="DY15" t="s">
        <v>874</v>
      </c>
      <c r="DZ15" t="s">
        <v>194</v>
      </c>
      <c r="EA15" t="s">
        <v>875</v>
      </c>
      <c r="EB15" s="156">
        <v>41252</v>
      </c>
      <c r="EF15" t="s">
        <v>762</v>
      </c>
      <c r="EG15" t="s">
        <v>876</v>
      </c>
      <c r="EI15" t="s">
        <v>828</v>
      </c>
    </row>
    <row r="16" spans="1:139" ht="10.5" customHeight="1" x14ac:dyDescent="0.25">
      <c r="DR16" t="s">
        <v>18</v>
      </c>
      <c r="DW16">
        <v>28145546</v>
      </c>
      <c r="DX16" t="s">
        <v>877</v>
      </c>
      <c r="DY16" t="s">
        <v>878</v>
      </c>
      <c r="DZ16" t="s">
        <v>879</v>
      </c>
      <c r="EA16" t="s">
        <v>880</v>
      </c>
      <c r="EB16" s="156">
        <v>40709</v>
      </c>
      <c r="EF16" t="s">
        <v>761</v>
      </c>
      <c r="EG16" t="s">
        <v>844</v>
      </c>
      <c r="EI16" t="s">
        <v>828</v>
      </c>
    </row>
    <row r="17" spans="122:139" ht="10.5" customHeight="1" x14ac:dyDescent="0.25">
      <c r="DR17" t="s">
        <v>18</v>
      </c>
      <c r="DW17">
        <v>26318876</v>
      </c>
      <c r="DX17" t="s">
        <v>881</v>
      </c>
      <c r="DY17" t="s">
        <v>882</v>
      </c>
      <c r="DZ17" t="s">
        <v>194</v>
      </c>
      <c r="EA17" t="s">
        <v>883</v>
      </c>
      <c r="EF17" t="s">
        <v>762</v>
      </c>
      <c r="EG17" t="s">
        <v>876</v>
      </c>
      <c r="EI17" t="s">
        <v>828</v>
      </c>
    </row>
    <row r="18" spans="122:139" ht="10.5" customHeight="1" x14ac:dyDescent="0.25">
      <c r="DR18" t="s">
        <v>18</v>
      </c>
      <c r="DW18">
        <v>26405742</v>
      </c>
      <c r="DX18" t="s">
        <v>884</v>
      </c>
      <c r="DY18" t="s">
        <v>885</v>
      </c>
      <c r="DZ18" t="s">
        <v>854</v>
      </c>
      <c r="EA18" t="s">
        <v>886</v>
      </c>
      <c r="EF18" t="s">
        <v>48</v>
      </c>
      <c r="EG18" t="s">
        <v>827</v>
      </c>
      <c r="EI18" t="s">
        <v>828</v>
      </c>
    </row>
    <row r="19" spans="122:139" ht="10.5" customHeight="1" x14ac:dyDescent="0.25">
      <c r="DR19" t="s">
        <v>18</v>
      </c>
      <c r="DW19">
        <v>26535108</v>
      </c>
      <c r="DX19" t="s">
        <v>887</v>
      </c>
      <c r="DY19" t="s">
        <v>888</v>
      </c>
      <c r="DZ19" t="s">
        <v>889</v>
      </c>
      <c r="EA19" t="s">
        <v>890</v>
      </c>
      <c r="EF19" t="s">
        <v>48</v>
      </c>
      <c r="EG19" t="s">
        <v>827</v>
      </c>
      <c r="EI19" t="s">
        <v>828</v>
      </c>
    </row>
    <row r="20" spans="122:139" ht="10.5" customHeight="1" x14ac:dyDescent="0.25">
      <c r="DR20" t="s">
        <v>18</v>
      </c>
      <c r="DW20">
        <v>27095280</v>
      </c>
      <c r="DX20" t="s">
        <v>891</v>
      </c>
      <c r="DY20" t="s">
        <v>892</v>
      </c>
      <c r="DZ20" t="s">
        <v>893</v>
      </c>
      <c r="EA20" t="s">
        <v>894</v>
      </c>
      <c r="EF20" t="s">
        <v>762</v>
      </c>
      <c r="EG20" t="s">
        <v>876</v>
      </c>
      <c r="EI20" t="s">
        <v>828</v>
      </c>
    </row>
    <row r="21" spans="122:139" ht="10.5" customHeight="1" x14ac:dyDescent="0.25">
      <c r="DR21" t="s">
        <v>18</v>
      </c>
      <c r="DW21">
        <v>26590793</v>
      </c>
      <c r="DX21" t="s">
        <v>895</v>
      </c>
      <c r="DY21" t="s">
        <v>896</v>
      </c>
      <c r="DZ21" t="s">
        <v>897</v>
      </c>
      <c r="EA21" t="s">
        <v>898</v>
      </c>
      <c r="EF21" t="s">
        <v>48</v>
      </c>
      <c r="EG21" t="s">
        <v>827</v>
      </c>
      <c r="EI21" t="s">
        <v>828</v>
      </c>
    </row>
    <row r="22" spans="122:139" ht="10.5" customHeight="1" x14ac:dyDescent="0.25">
      <c r="DR22" t="s">
        <v>18</v>
      </c>
      <c r="DW22">
        <v>26319041</v>
      </c>
      <c r="DX22" t="s">
        <v>899</v>
      </c>
      <c r="DY22" t="s">
        <v>900</v>
      </c>
      <c r="DZ22" t="s">
        <v>194</v>
      </c>
      <c r="EA22" t="s">
        <v>901</v>
      </c>
      <c r="EF22" t="s">
        <v>762</v>
      </c>
      <c r="EG22" t="s">
        <v>876</v>
      </c>
      <c r="EI22" t="s">
        <v>828</v>
      </c>
    </row>
    <row r="23" spans="122:139" ht="10.5" customHeight="1" x14ac:dyDescent="0.25">
      <c r="DR23" t="s">
        <v>18</v>
      </c>
      <c r="DW23">
        <v>26361326</v>
      </c>
      <c r="DX23" t="s">
        <v>902</v>
      </c>
      <c r="DY23" t="s">
        <v>903</v>
      </c>
      <c r="DZ23" t="s">
        <v>904</v>
      </c>
      <c r="EA23" t="s">
        <v>905</v>
      </c>
      <c r="EF23" t="s">
        <v>48</v>
      </c>
      <c r="EG23" t="s">
        <v>827</v>
      </c>
      <c r="EI23" t="s">
        <v>828</v>
      </c>
    </row>
    <row r="24" spans="122:139" ht="10.5" customHeight="1" x14ac:dyDescent="0.25">
      <c r="DR24" t="s">
        <v>18</v>
      </c>
      <c r="DW24">
        <v>28143476</v>
      </c>
      <c r="DX24" t="s">
        <v>906</v>
      </c>
      <c r="DY24" t="s">
        <v>907</v>
      </c>
      <c r="DZ24" t="s">
        <v>39</v>
      </c>
      <c r="EA24" t="s">
        <v>908</v>
      </c>
      <c r="EB24" s="156">
        <v>41225</v>
      </c>
      <c r="EF24" t="s">
        <v>48</v>
      </c>
      <c r="EG24" t="s">
        <v>827</v>
      </c>
      <c r="EI24" t="s">
        <v>828</v>
      </c>
    </row>
    <row r="25" spans="122:139" ht="10.5" customHeight="1" x14ac:dyDescent="0.25">
      <c r="DR25" t="s">
        <v>18</v>
      </c>
      <c r="DW25">
        <v>26617350</v>
      </c>
      <c r="DX25" t="s">
        <v>909</v>
      </c>
      <c r="DY25" t="s">
        <v>910</v>
      </c>
      <c r="DZ25" t="s">
        <v>911</v>
      </c>
      <c r="EA25" t="s">
        <v>912</v>
      </c>
      <c r="EB25" s="156">
        <v>40260</v>
      </c>
      <c r="EC25" s="156">
        <v>45334</v>
      </c>
      <c r="EF25" t="s">
        <v>762</v>
      </c>
      <c r="EG25" t="s">
        <v>876</v>
      </c>
      <c r="EI25" t="s">
        <v>828</v>
      </c>
    </row>
    <row r="26" spans="122:139" ht="10.5" customHeight="1" x14ac:dyDescent="0.25">
      <c r="DR26" t="s">
        <v>18</v>
      </c>
      <c r="DW26">
        <v>26375346</v>
      </c>
      <c r="DX26" t="s">
        <v>913</v>
      </c>
      <c r="DY26" t="s">
        <v>914</v>
      </c>
      <c r="DZ26" t="s">
        <v>200</v>
      </c>
      <c r="EA26" t="s">
        <v>915</v>
      </c>
      <c r="EF26" t="s">
        <v>48</v>
      </c>
      <c r="EG26" t="s">
        <v>827</v>
      </c>
      <c r="EI26" t="s">
        <v>828</v>
      </c>
    </row>
    <row r="27" spans="122:139" ht="10.5" customHeight="1" x14ac:dyDescent="0.25">
      <c r="DR27" t="s">
        <v>18</v>
      </c>
      <c r="DW27">
        <v>28903717</v>
      </c>
      <c r="DX27" t="s">
        <v>916</v>
      </c>
      <c r="DY27" t="s">
        <v>917</v>
      </c>
      <c r="DZ27" t="s">
        <v>918</v>
      </c>
      <c r="EA27" t="s">
        <v>919</v>
      </c>
      <c r="EB27" s="156">
        <v>41897</v>
      </c>
      <c r="EC27" s="156">
        <v>45322</v>
      </c>
      <c r="EF27" t="s">
        <v>48</v>
      </c>
      <c r="EG27" t="s">
        <v>827</v>
      </c>
      <c r="EI27" t="s">
        <v>828</v>
      </c>
    </row>
    <row r="28" spans="122:139" ht="10.5" customHeight="1" x14ac:dyDescent="0.25">
      <c r="DR28" t="s">
        <v>18</v>
      </c>
      <c r="DW28">
        <v>26522781</v>
      </c>
      <c r="DX28" t="s">
        <v>191</v>
      </c>
      <c r="DY28" t="s">
        <v>193</v>
      </c>
      <c r="DZ28" t="s">
        <v>194</v>
      </c>
      <c r="EA28" t="s">
        <v>192</v>
      </c>
      <c r="EF28" t="s">
        <v>48</v>
      </c>
      <c r="EG28" t="s">
        <v>827</v>
      </c>
      <c r="EI28" t="s">
        <v>828</v>
      </c>
    </row>
    <row r="29" spans="122:139" ht="10.5" customHeight="1" x14ac:dyDescent="0.25">
      <c r="DR29" t="s">
        <v>18</v>
      </c>
      <c r="DW29">
        <v>26320020</v>
      </c>
      <c r="DX29" t="s">
        <v>201</v>
      </c>
      <c r="DY29" t="s">
        <v>204</v>
      </c>
      <c r="DZ29" t="s">
        <v>39</v>
      </c>
      <c r="EA29" t="s">
        <v>203</v>
      </c>
      <c r="EF29" t="s">
        <v>780</v>
      </c>
      <c r="EG29" t="s">
        <v>920</v>
      </c>
      <c r="EI29" t="s">
        <v>828</v>
      </c>
    </row>
    <row r="30" spans="122:139" ht="10.5" customHeight="1" x14ac:dyDescent="0.25">
      <c r="DR30" t="s">
        <v>18</v>
      </c>
      <c r="DW30">
        <v>26361309</v>
      </c>
      <c r="DX30" t="s">
        <v>921</v>
      </c>
      <c r="DY30" t="s">
        <v>922</v>
      </c>
      <c r="DZ30" t="s">
        <v>918</v>
      </c>
      <c r="EA30" t="s">
        <v>923</v>
      </c>
      <c r="EF30" t="s">
        <v>762</v>
      </c>
      <c r="EG30" t="s">
        <v>876</v>
      </c>
      <c r="EI30" t="s">
        <v>828</v>
      </c>
    </row>
    <row r="31" spans="122:139" ht="10.5" customHeight="1" x14ac:dyDescent="0.25">
      <c r="DR31" t="s">
        <v>18</v>
      </c>
      <c r="DW31">
        <v>26361309</v>
      </c>
      <c r="DX31" t="s">
        <v>921</v>
      </c>
      <c r="DY31" t="s">
        <v>922</v>
      </c>
      <c r="DZ31" t="s">
        <v>918</v>
      </c>
      <c r="EA31" t="s">
        <v>923</v>
      </c>
      <c r="EF31" t="s">
        <v>755</v>
      </c>
      <c r="EG31" t="s">
        <v>924</v>
      </c>
      <c r="EI31" t="s">
        <v>828</v>
      </c>
    </row>
    <row r="32" spans="122:139" ht="10.5" customHeight="1" x14ac:dyDescent="0.25">
      <c r="DR32" t="s">
        <v>18</v>
      </c>
      <c r="DW32">
        <v>26535092</v>
      </c>
      <c r="DX32" t="s">
        <v>925</v>
      </c>
      <c r="DY32" t="s">
        <v>926</v>
      </c>
      <c r="DZ32" t="s">
        <v>889</v>
      </c>
      <c r="EA32" t="s">
        <v>927</v>
      </c>
      <c r="EF32" t="s">
        <v>48</v>
      </c>
      <c r="EG32" t="s">
        <v>827</v>
      </c>
      <c r="EI32" t="s">
        <v>828</v>
      </c>
    </row>
    <row r="33" spans="122:139" ht="10.5" customHeight="1" x14ac:dyDescent="0.25">
      <c r="DR33" t="s">
        <v>18</v>
      </c>
      <c r="DW33">
        <v>27662523</v>
      </c>
      <c r="DX33" t="s">
        <v>928</v>
      </c>
      <c r="DY33" t="s">
        <v>929</v>
      </c>
      <c r="DZ33" t="s">
        <v>867</v>
      </c>
      <c r="EA33" t="s">
        <v>930</v>
      </c>
      <c r="EF33" t="s">
        <v>761</v>
      </c>
      <c r="EG33" t="s">
        <v>844</v>
      </c>
      <c r="EI33" t="s">
        <v>828</v>
      </c>
    </row>
    <row r="34" spans="122:139" ht="10.5" customHeight="1" x14ac:dyDescent="0.25">
      <c r="DR34" t="s">
        <v>18</v>
      </c>
      <c r="DW34">
        <v>26448586</v>
      </c>
      <c r="DX34" t="s">
        <v>931</v>
      </c>
      <c r="DY34" t="s">
        <v>932</v>
      </c>
      <c r="DZ34" t="s">
        <v>933</v>
      </c>
      <c r="EA34" t="s">
        <v>934</v>
      </c>
      <c r="EF34" t="s">
        <v>762</v>
      </c>
      <c r="EG34" t="s">
        <v>876</v>
      </c>
      <c r="EI34" t="s">
        <v>828</v>
      </c>
    </row>
    <row r="35" spans="122:139" ht="10.5" customHeight="1" x14ac:dyDescent="0.25">
      <c r="DR35" t="s">
        <v>18</v>
      </c>
      <c r="DW35">
        <v>31414903</v>
      </c>
      <c r="DX35" t="s">
        <v>935</v>
      </c>
      <c r="DY35" t="s">
        <v>936</v>
      </c>
      <c r="DZ35" t="s">
        <v>937</v>
      </c>
      <c r="EA35" t="s">
        <v>938</v>
      </c>
      <c r="EF35" t="s">
        <v>762</v>
      </c>
      <c r="EG35" t="s">
        <v>876</v>
      </c>
      <c r="EI35" t="s">
        <v>828</v>
      </c>
    </row>
    <row r="36" spans="122:139" ht="10.5" customHeight="1" x14ac:dyDescent="0.25">
      <c r="DR36" t="s">
        <v>18</v>
      </c>
      <c r="DW36">
        <v>26496487</v>
      </c>
      <c r="DX36" t="s">
        <v>939</v>
      </c>
      <c r="DY36" t="s">
        <v>940</v>
      </c>
      <c r="DZ36" t="s">
        <v>39</v>
      </c>
      <c r="EA36" t="s">
        <v>941</v>
      </c>
      <c r="EF36" t="s">
        <v>48</v>
      </c>
      <c r="EG36" t="s">
        <v>827</v>
      </c>
      <c r="EI36" t="s">
        <v>828</v>
      </c>
    </row>
    <row r="37" spans="122:139" ht="10.5" customHeight="1" x14ac:dyDescent="0.25">
      <c r="DR37" t="s">
        <v>18</v>
      </c>
      <c r="DW37">
        <v>26776132</v>
      </c>
      <c r="DX37" t="s">
        <v>942</v>
      </c>
      <c r="DY37" t="s">
        <v>943</v>
      </c>
      <c r="DZ37" t="s">
        <v>39</v>
      </c>
      <c r="EA37" t="s">
        <v>944</v>
      </c>
      <c r="EF37" t="s">
        <v>48</v>
      </c>
      <c r="EG37" t="s">
        <v>827</v>
      </c>
      <c r="EI37" t="s">
        <v>828</v>
      </c>
    </row>
    <row r="38" spans="122:139" ht="10.5" customHeight="1" x14ac:dyDescent="0.25">
      <c r="DR38" t="s">
        <v>18</v>
      </c>
      <c r="DW38">
        <v>31595865</v>
      </c>
      <c r="DX38" t="s">
        <v>945</v>
      </c>
      <c r="DY38" t="s">
        <v>946</v>
      </c>
      <c r="DZ38" t="s">
        <v>904</v>
      </c>
      <c r="EA38" t="s">
        <v>947</v>
      </c>
      <c r="EB38" s="156">
        <v>44704</v>
      </c>
      <c r="EF38" t="s">
        <v>48</v>
      </c>
      <c r="EG38" t="s">
        <v>827</v>
      </c>
      <c r="EI38" t="s">
        <v>828</v>
      </c>
    </row>
    <row r="39" spans="122:139" ht="10.5" customHeight="1" x14ac:dyDescent="0.25">
      <c r="DR39" t="s">
        <v>18</v>
      </c>
      <c r="DW39">
        <v>31670218</v>
      </c>
      <c r="DX39" t="s">
        <v>948</v>
      </c>
      <c r="DY39" t="s">
        <v>949</v>
      </c>
      <c r="DZ39" t="s">
        <v>842</v>
      </c>
      <c r="EA39" t="s">
        <v>950</v>
      </c>
      <c r="EF39" t="s">
        <v>48</v>
      </c>
      <c r="EG39" t="s">
        <v>827</v>
      </c>
      <c r="EI39" t="s">
        <v>828</v>
      </c>
    </row>
    <row r="40" spans="122:139" ht="10.5" customHeight="1" x14ac:dyDescent="0.25">
      <c r="DR40" t="s">
        <v>18</v>
      </c>
      <c r="DW40">
        <v>26576339</v>
      </c>
      <c r="DX40" t="s">
        <v>951</v>
      </c>
      <c r="DY40" t="s">
        <v>952</v>
      </c>
      <c r="DZ40" t="s">
        <v>867</v>
      </c>
      <c r="EA40" t="s">
        <v>953</v>
      </c>
      <c r="EB40" s="156">
        <v>34374</v>
      </c>
      <c r="EF40" t="s">
        <v>48</v>
      </c>
      <c r="EG40" t="s">
        <v>827</v>
      </c>
      <c r="EI40" t="s">
        <v>828</v>
      </c>
    </row>
    <row r="41" spans="122:139" ht="10.5" customHeight="1" x14ac:dyDescent="0.25">
      <c r="DR41" t="s">
        <v>18</v>
      </c>
      <c r="DW41">
        <v>26383121</v>
      </c>
      <c r="DX41" t="s">
        <v>954</v>
      </c>
      <c r="DY41" t="s">
        <v>955</v>
      </c>
      <c r="DZ41" t="s">
        <v>854</v>
      </c>
      <c r="EA41" t="s">
        <v>956</v>
      </c>
      <c r="EB41" s="156">
        <v>38161</v>
      </c>
      <c r="EF41" t="s">
        <v>48</v>
      </c>
      <c r="EG41" t="s">
        <v>827</v>
      </c>
      <c r="EI41" t="s">
        <v>828</v>
      </c>
    </row>
    <row r="42" spans="122:139" ht="10.5" customHeight="1" x14ac:dyDescent="0.25">
      <c r="DR42" t="s">
        <v>18</v>
      </c>
      <c r="DW42">
        <v>26500047</v>
      </c>
      <c r="DX42" t="s">
        <v>957</v>
      </c>
      <c r="DY42" t="s">
        <v>958</v>
      </c>
      <c r="DZ42" t="s">
        <v>194</v>
      </c>
      <c r="EA42" t="s">
        <v>959</v>
      </c>
      <c r="EB42" s="156">
        <v>37244</v>
      </c>
      <c r="EF42" t="s">
        <v>762</v>
      </c>
      <c r="EG42" t="s">
        <v>876</v>
      </c>
      <c r="EI42" t="s">
        <v>828</v>
      </c>
    </row>
    <row r="43" spans="122:139" ht="10.5" customHeight="1" x14ac:dyDescent="0.25">
      <c r="DR43" t="s">
        <v>18</v>
      </c>
      <c r="DW43">
        <v>26500047</v>
      </c>
      <c r="DX43" t="s">
        <v>957</v>
      </c>
      <c r="DY43" t="s">
        <v>958</v>
      </c>
      <c r="DZ43" t="s">
        <v>194</v>
      </c>
      <c r="EA43" t="s">
        <v>959</v>
      </c>
      <c r="EB43" s="156">
        <v>37244</v>
      </c>
      <c r="EF43" t="s">
        <v>763</v>
      </c>
      <c r="EG43" t="s">
        <v>859</v>
      </c>
      <c r="EI43" t="s">
        <v>828</v>
      </c>
    </row>
    <row r="44" spans="122:139" ht="10.5" customHeight="1" x14ac:dyDescent="0.25">
      <c r="DR44" t="s">
        <v>18</v>
      </c>
      <c r="DW44">
        <v>26500047</v>
      </c>
      <c r="DX44" t="s">
        <v>957</v>
      </c>
      <c r="DY44" t="s">
        <v>958</v>
      </c>
      <c r="DZ44" t="s">
        <v>194</v>
      </c>
      <c r="EA44" t="s">
        <v>959</v>
      </c>
      <c r="EB44" s="156">
        <v>37244</v>
      </c>
      <c r="EF44" t="s">
        <v>755</v>
      </c>
      <c r="EG44" t="s">
        <v>924</v>
      </c>
      <c r="EI44" t="s">
        <v>828</v>
      </c>
    </row>
    <row r="45" spans="122:139" ht="10.5" customHeight="1" x14ac:dyDescent="0.25">
      <c r="DR45" t="s">
        <v>18</v>
      </c>
      <c r="DW45">
        <v>27556259</v>
      </c>
      <c r="DX45" t="s">
        <v>960</v>
      </c>
      <c r="DY45" t="s">
        <v>961</v>
      </c>
      <c r="DZ45" t="s">
        <v>879</v>
      </c>
      <c r="EA45" t="s">
        <v>962</v>
      </c>
      <c r="EB45" s="156">
        <v>40561</v>
      </c>
      <c r="EF45" t="s">
        <v>48</v>
      </c>
      <c r="EG45" t="s">
        <v>827</v>
      </c>
      <c r="EI45" t="s">
        <v>828</v>
      </c>
    </row>
    <row r="46" spans="122:139" ht="10.5" customHeight="1" x14ac:dyDescent="0.25">
      <c r="DR46" t="s">
        <v>18</v>
      </c>
      <c r="DW46">
        <v>26448471</v>
      </c>
      <c r="DX46" t="s">
        <v>963</v>
      </c>
      <c r="DY46" t="s">
        <v>964</v>
      </c>
      <c r="DZ46" t="s">
        <v>879</v>
      </c>
      <c r="EA46" t="s">
        <v>965</v>
      </c>
      <c r="EB46" s="156">
        <v>38058</v>
      </c>
      <c r="EF46" t="s">
        <v>755</v>
      </c>
      <c r="EG46" t="s">
        <v>924</v>
      </c>
      <c r="EI46" t="s">
        <v>828</v>
      </c>
    </row>
    <row r="47" spans="122:139" ht="10.5" customHeight="1" x14ac:dyDescent="0.25">
      <c r="DR47" t="s">
        <v>18</v>
      </c>
      <c r="DW47">
        <v>26460985</v>
      </c>
      <c r="DX47" t="s">
        <v>966</v>
      </c>
      <c r="DY47" t="s">
        <v>967</v>
      </c>
      <c r="DZ47" t="s">
        <v>842</v>
      </c>
      <c r="EA47" t="s">
        <v>968</v>
      </c>
      <c r="EB47" s="156">
        <v>39365</v>
      </c>
      <c r="EF47" t="s">
        <v>48</v>
      </c>
      <c r="EG47" t="s">
        <v>827</v>
      </c>
      <c r="EI47" t="s">
        <v>828</v>
      </c>
    </row>
    <row r="48" spans="122:139" ht="10.5" customHeight="1" x14ac:dyDescent="0.25">
      <c r="DR48" t="s">
        <v>18</v>
      </c>
      <c r="DW48">
        <v>26318623</v>
      </c>
      <c r="DX48" t="s">
        <v>969</v>
      </c>
      <c r="DY48" t="s">
        <v>970</v>
      </c>
      <c r="DZ48" t="s">
        <v>842</v>
      </c>
      <c r="EA48" t="s">
        <v>971</v>
      </c>
      <c r="EB48" s="156">
        <v>39673</v>
      </c>
      <c r="EF48" t="s">
        <v>761</v>
      </c>
      <c r="EG48" t="s">
        <v>844</v>
      </c>
      <c r="EI48" t="s">
        <v>828</v>
      </c>
    </row>
    <row r="49" spans="122:139" ht="10.5" customHeight="1" x14ac:dyDescent="0.25">
      <c r="DR49" t="s">
        <v>18</v>
      </c>
      <c r="DW49">
        <v>28856006</v>
      </c>
      <c r="DX49" t="s">
        <v>972</v>
      </c>
      <c r="DY49" t="s">
        <v>973</v>
      </c>
      <c r="DZ49" t="s">
        <v>842</v>
      </c>
      <c r="EA49" t="s">
        <v>974</v>
      </c>
      <c r="EF49" t="s">
        <v>48</v>
      </c>
      <c r="EG49" t="s">
        <v>827</v>
      </c>
      <c r="EI49" t="s">
        <v>828</v>
      </c>
    </row>
    <row r="50" spans="122:139" ht="10.5" customHeight="1" x14ac:dyDescent="0.25">
      <c r="DR50" t="s">
        <v>18</v>
      </c>
      <c r="DW50">
        <v>31077321</v>
      </c>
      <c r="DX50" t="s">
        <v>975</v>
      </c>
      <c r="DY50" t="s">
        <v>976</v>
      </c>
      <c r="DZ50" t="s">
        <v>904</v>
      </c>
      <c r="EA50" t="s">
        <v>977</v>
      </c>
      <c r="EB50" s="156">
        <v>39556</v>
      </c>
      <c r="EF50" t="s">
        <v>761</v>
      </c>
      <c r="EG50" t="s">
        <v>844</v>
      </c>
      <c r="EI50" t="s">
        <v>828</v>
      </c>
    </row>
    <row r="51" spans="122:139" ht="10.5" customHeight="1" x14ac:dyDescent="0.25">
      <c r="DR51" t="s">
        <v>18</v>
      </c>
      <c r="DW51">
        <v>26360358</v>
      </c>
      <c r="DX51" t="s">
        <v>978</v>
      </c>
      <c r="DY51" t="s">
        <v>979</v>
      </c>
      <c r="DZ51" t="s">
        <v>980</v>
      </c>
      <c r="EA51" t="s">
        <v>981</v>
      </c>
      <c r="EB51" s="156">
        <v>39426</v>
      </c>
      <c r="EF51" t="s">
        <v>759</v>
      </c>
      <c r="EG51" t="s">
        <v>982</v>
      </c>
      <c r="EI51" t="s">
        <v>828</v>
      </c>
    </row>
    <row r="52" spans="122:139" ht="10.5" customHeight="1" x14ac:dyDescent="0.25">
      <c r="DR52" t="s">
        <v>18</v>
      </c>
      <c r="DW52">
        <v>27331297</v>
      </c>
      <c r="DX52" t="s">
        <v>983</v>
      </c>
      <c r="DY52" t="s">
        <v>984</v>
      </c>
      <c r="DZ52" t="s">
        <v>985</v>
      </c>
      <c r="EA52" t="s">
        <v>986</v>
      </c>
      <c r="EF52" t="s">
        <v>48</v>
      </c>
      <c r="EG52" t="s">
        <v>827</v>
      </c>
      <c r="EI52" t="s">
        <v>828</v>
      </c>
    </row>
    <row r="53" spans="122:139" ht="10.5" customHeight="1" x14ac:dyDescent="0.25">
      <c r="DR53" t="s">
        <v>18</v>
      </c>
      <c r="DW53">
        <v>26516002</v>
      </c>
      <c r="DX53" t="s">
        <v>987</v>
      </c>
      <c r="DY53" t="s">
        <v>988</v>
      </c>
      <c r="DZ53" t="s">
        <v>989</v>
      </c>
      <c r="EA53" t="s">
        <v>990</v>
      </c>
      <c r="EF53" t="s">
        <v>762</v>
      </c>
      <c r="EG53" t="s">
        <v>876</v>
      </c>
      <c r="EI53" t="s">
        <v>828</v>
      </c>
    </row>
    <row r="54" spans="122:139" ht="10.5" customHeight="1" x14ac:dyDescent="0.25">
      <c r="DR54" t="s">
        <v>18</v>
      </c>
      <c r="DW54">
        <v>26826107</v>
      </c>
      <c r="DX54" t="s">
        <v>991</v>
      </c>
      <c r="DY54" t="s">
        <v>992</v>
      </c>
      <c r="DZ54" t="s">
        <v>993</v>
      </c>
      <c r="EA54" t="s">
        <v>994</v>
      </c>
      <c r="EF54" t="s">
        <v>761</v>
      </c>
      <c r="EG54" t="s">
        <v>844</v>
      </c>
      <c r="EI54" t="s">
        <v>828</v>
      </c>
    </row>
    <row r="55" spans="122:139" ht="10.5" customHeight="1" x14ac:dyDescent="0.25">
      <c r="DR55" t="s">
        <v>18</v>
      </c>
      <c r="DW55">
        <v>26320019</v>
      </c>
      <c r="DX55" t="s">
        <v>995</v>
      </c>
      <c r="DY55" t="s">
        <v>996</v>
      </c>
      <c r="DZ55" t="s">
        <v>39</v>
      </c>
      <c r="EA55" t="s">
        <v>997</v>
      </c>
      <c r="EF55" t="s">
        <v>48</v>
      </c>
      <c r="EG55" t="s">
        <v>827</v>
      </c>
      <c r="EI55" t="s">
        <v>828</v>
      </c>
    </row>
    <row r="56" spans="122:139" ht="10.5" customHeight="1" x14ac:dyDescent="0.25">
      <c r="DR56" t="s">
        <v>18</v>
      </c>
      <c r="DW56">
        <v>26810875</v>
      </c>
      <c r="DX56" t="s">
        <v>998</v>
      </c>
      <c r="DY56" t="s">
        <v>999</v>
      </c>
      <c r="DZ56" t="s">
        <v>39</v>
      </c>
      <c r="EA56" t="s">
        <v>1000</v>
      </c>
      <c r="EB56" s="156">
        <v>40651</v>
      </c>
      <c r="EF56" t="s">
        <v>759</v>
      </c>
      <c r="EG56" t="s">
        <v>982</v>
      </c>
      <c r="EI56" t="s">
        <v>828</v>
      </c>
    </row>
    <row r="57" spans="122:139" ht="10.5" customHeight="1" x14ac:dyDescent="0.25">
      <c r="DR57" t="s">
        <v>18</v>
      </c>
      <c r="DW57">
        <v>27623111</v>
      </c>
      <c r="DX57" t="s">
        <v>1001</v>
      </c>
      <c r="DY57" t="s">
        <v>1002</v>
      </c>
      <c r="DZ57" t="s">
        <v>200</v>
      </c>
      <c r="EA57" t="s">
        <v>1003</v>
      </c>
      <c r="EB57" s="156">
        <v>35418</v>
      </c>
      <c r="EF57" t="s">
        <v>48</v>
      </c>
      <c r="EG57" t="s">
        <v>827</v>
      </c>
      <c r="EI57" t="s">
        <v>828</v>
      </c>
    </row>
    <row r="58" spans="122:139" ht="10.5" customHeight="1" x14ac:dyDescent="0.25">
      <c r="DR58" t="s">
        <v>18</v>
      </c>
      <c r="DW58">
        <v>26375344</v>
      </c>
      <c r="DX58" t="s">
        <v>1004</v>
      </c>
      <c r="DY58" t="s">
        <v>1005</v>
      </c>
      <c r="DZ58" t="s">
        <v>1006</v>
      </c>
      <c r="EA58" t="s">
        <v>1007</v>
      </c>
      <c r="EB58" s="156">
        <v>36696</v>
      </c>
      <c r="EF58" t="s">
        <v>761</v>
      </c>
      <c r="EG58" t="s">
        <v>844</v>
      </c>
      <c r="EI58" t="s">
        <v>828</v>
      </c>
    </row>
    <row r="59" spans="122:139" ht="10.5" customHeight="1" x14ac:dyDescent="0.25">
      <c r="DR59" t="s">
        <v>18</v>
      </c>
      <c r="DW59">
        <v>26640789</v>
      </c>
      <c r="DX59" t="s">
        <v>1008</v>
      </c>
      <c r="DY59" t="s">
        <v>1009</v>
      </c>
      <c r="DZ59" t="s">
        <v>897</v>
      </c>
      <c r="EA59" t="s">
        <v>1010</v>
      </c>
      <c r="EB59" s="156">
        <v>40463</v>
      </c>
      <c r="EF59" t="s">
        <v>48</v>
      </c>
      <c r="EG59" t="s">
        <v>827</v>
      </c>
      <c r="EI59" t="s">
        <v>828</v>
      </c>
    </row>
    <row r="60" spans="122:139" ht="10.5" customHeight="1" x14ac:dyDescent="0.25">
      <c r="DR60" t="s">
        <v>18</v>
      </c>
      <c r="DW60">
        <v>26508466</v>
      </c>
      <c r="DX60" t="s">
        <v>1011</v>
      </c>
      <c r="DY60" t="s">
        <v>1012</v>
      </c>
      <c r="DZ60" t="s">
        <v>1013</v>
      </c>
      <c r="EA60" t="s">
        <v>1014</v>
      </c>
      <c r="EB60" s="156">
        <v>37373</v>
      </c>
      <c r="EF60" t="s">
        <v>48</v>
      </c>
      <c r="EG60" t="s">
        <v>827</v>
      </c>
      <c r="EI60" t="s">
        <v>828</v>
      </c>
    </row>
    <row r="61" spans="122:139" ht="10.5" customHeight="1" x14ac:dyDescent="0.25">
      <c r="DR61" t="s">
        <v>18</v>
      </c>
      <c r="DW61">
        <v>28496726</v>
      </c>
      <c r="DX61" t="s">
        <v>1015</v>
      </c>
      <c r="DY61" t="s">
        <v>1016</v>
      </c>
      <c r="DZ61" t="s">
        <v>1017</v>
      </c>
      <c r="EA61" t="s">
        <v>1018</v>
      </c>
      <c r="EB61" s="156">
        <v>37525</v>
      </c>
      <c r="EF61" t="s">
        <v>48</v>
      </c>
      <c r="EG61" t="s">
        <v>827</v>
      </c>
      <c r="EI61" t="s">
        <v>828</v>
      </c>
    </row>
    <row r="62" spans="122:139" ht="10.5" customHeight="1" x14ac:dyDescent="0.25">
      <c r="DR62" t="s">
        <v>18</v>
      </c>
      <c r="DW62">
        <v>26535127</v>
      </c>
      <c r="DX62" t="s">
        <v>1019</v>
      </c>
      <c r="DY62" t="s">
        <v>1016</v>
      </c>
      <c r="DZ62" t="s">
        <v>1020</v>
      </c>
      <c r="EA62" t="s">
        <v>1018</v>
      </c>
      <c r="EF62" t="s">
        <v>773</v>
      </c>
      <c r="EG62" t="s">
        <v>1021</v>
      </c>
      <c r="EI62" t="s">
        <v>828</v>
      </c>
    </row>
    <row r="63" spans="122:139" ht="10.5" customHeight="1" x14ac:dyDescent="0.25">
      <c r="DR63" t="s">
        <v>18</v>
      </c>
      <c r="DW63">
        <v>27094684</v>
      </c>
      <c r="DX63" t="s">
        <v>1022</v>
      </c>
      <c r="DY63" t="s">
        <v>1023</v>
      </c>
      <c r="DZ63" t="s">
        <v>1024</v>
      </c>
      <c r="EA63" t="s">
        <v>1025</v>
      </c>
      <c r="EF63" t="s">
        <v>762</v>
      </c>
      <c r="EG63" t="s">
        <v>876</v>
      </c>
      <c r="EI63" t="s">
        <v>828</v>
      </c>
    </row>
    <row r="64" spans="122:139" ht="10.5" customHeight="1" x14ac:dyDescent="0.25">
      <c r="DR64" t="s">
        <v>18</v>
      </c>
      <c r="DW64">
        <v>26320027</v>
      </c>
      <c r="DX64" t="s">
        <v>1026</v>
      </c>
      <c r="DY64" t="s">
        <v>1027</v>
      </c>
      <c r="DZ64" t="s">
        <v>39</v>
      </c>
      <c r="EA64" t="s">
        <v>1028</v>
      </c>
      <c r="EF64" t="s">
        <v>48</v>
      </c>
      <c r="EG64" t="s">
        <v>827</v>
      </c>
      <c r="EI64" t="s">
        <v>828</v>
      </c>
    </row>
    <row r="65" spans="122:139" ht="10.5" customHeight="1" x14ac:dyDescent="0.25">
      <c r="DR65" t="s">
        <v>18</v>
      </c>
      <c r="DW65">
        <v>31304593</v>
      </c>
      <c r="DX65" t="s">
        <v>1029</v>
      </c>
      <c r="DY65" t="s">
        <v>1030</v>
      </c>
      <c r="DZ65" t="s">
        <v>39</v>
      </c>
      <c r="EA65" t="s">
        <v>1031</v>
      </c>
      <c r="EB65" s="156">
        <v>39552</v>
      </c>
      <c r="EF65" t="s">
        <v>762</v>
      </c>
      <c r="EG65" t="s">
        <v>876</v>
      </c>
      <c r="EI65" t="s">
        <v>828</v>
      </c>
    </row>
    <row r="66" spans="122:139" ht="10.5" customHeight="1" x14ac:dyDescent="0.25">
      <c r="DR66" t="s">
        <v>18</v>
      </c>
      <c r="DW66">
        <v>28130329</v>
      </c>
      <c r="DX66" t="s">
        <v>33</v>
      </c>
      <c r="DY66" t="s">
        <v>36</v>
      </c>
      <c r="DZ66" t="s">
        <v>39</v>
      </c>
      <c r="EA66" t="s">
        <v>42</v>
      </c>
      <c r="EB66" s="156">
        <v>37643</v>
      </c>
      <c r="EF66" t="s">
        <v>48</v>
      </c>
      <c r="EG66" t="s">
        <v>827</v>
      </c>
      <c r="EI66" t="s">
        <v>828</v>
      </c>
    </row>
    <row r="67" spans="122:139" ht="10.5" customHeight="1" x14ac:dyDescent="0.25">
      <c r="DR67" t="s">
        <v>18</v>
      </c>
      <c r="DW67">
        <v>26320034</v>
      </c>
      <c r="DX67" t="s">
        <v>1032</v>
      </c>
      <c r="DY67" t="s">
        <v>1033</v>
      </c>
      <c r="DZ67" t="s">
        <v>200</v>
      </c>
      <c r="EA67" t="s">
        <v>1034</v>
      </c>
      <c r="EB67" s="156">
        <v>36920</v>
      </c>
      <c r="EF67" t="s">
        <v>48</v>
      </c>
      <c r="EG67" t="s">
        <v>827</v>
      </c>
      <c r="EI67" t="s">
        <v>828</v>
      </c>
    </row>
    <row r="68" spans="122:139" ht="10.5" customHeight="1" x14ac:dyDescent="0.25">
      <c r="DR68" t="s">
        <v>18</v>
      </c>
      <c r="DW68">
        <v>31304588</v>
      </c>
      <c r="DX68" t="s">
        <v>1035</v>
      </c>
      <c r="DY68" t="s">
        <v>1036</v>
      </c>
      <c r="DZ68" t="s">
        <v>1037</v>
      </c>
      <c r="EA68" t="s">
        <v>1038</v>
      </c>
      <c r="EB68" s="156">
        <v>40145</v>
      </c>
      <c r="EF68" t="s">
        <v>762</v>
      </c>
      <c r="EG68" t="s">
        <v>876</v>
      </c>
      <c r="EI68" t="s">
        <v>828</v>
      </c>
    </row>
    <row r="69" spans="122:139" ht="10.5" customHeight="1" x14ac:dyDescent="0.25">
      <c r="DR69" t="s">
        <v>18</v>
      </c>
      <c r="DW69">
        <v>26318820</v>
      </c>
      <c r="DX69" t="s">
        <v>1039</v>
      </c>
      <c r="DY69" t="s">
        <v>1040</v>
      </c>
      <c r="DZ69" t="s">
        <v>1041</v>
      </c>
      <c r="EA69" t="s">
        <v>1042</v>
      </c>
      <c r="EF69" t="s">
        <v>762</v>
      </c>
      <c r="EG69" t="s">
        <v>876</v>
      </c>
      <c r="EI69" t="s">
        <v>828</v>
      </c>
    </row>
    <row r="70" spans="122:139" ht="10.5" customHeight="1" x14ac:dyDescent="0.25">
      <c r="DR70" t="s">
        <v>18</v>
      </c>
      <c r="DW70">
        <v>26361261</v>
      </c>
      <c r="DX70" t="s">
        <v>1043</v>
      </c>
      <c r="DY70" t="s">
        <v>1044</v>
      </c>
      <c r="DZ70" t="s">
        <v>1045</v>
      </c>
      <c r="EA70" t="s">
        <v>1046</v>
      </c>
      <c r="EB70" s="156">
        <v>36334</v>
      </c>
      <c r="EF70" t="s">
        <v>48</v>
      </c>
      <c r="EG70" t="s">
        <v>827</v>
      </c>
      <c r="EI70" t="s">
        <v>828</v>
      </c>
    </row>
    <row r="71" spans="122:139" ht="10.5" customHeight="1" x14ac:dyDescent="0.25">
      <c r="DR71" t="s">
        <v>18</v>
      </c>
      <c r="DW71">
        <v>30942075</v>
      </c>
      <c r="DX71" t="s">
        <v>1047</v>
      </c>
      <c r="DY71" t="s">
        <v>1048</v>
      </c>
      <c r="DZ71" t="s">
        <v>1049</v>
      </c>
      <c r="EA71" t="s">
        <v>1050</v>
      </c>
      <c r="EB71" s="156">
        <v>43101</v>
      </c>
      <c r="EF71" t="s">
        <v>761</v>
      </c>
      <c r="EG71" t="s">
        <v>844</v>
      </c>
      <c r="EI71" t="s">
        <v>828</v>
      </c>
    </row>
    <row r="72" spans="122:139" ht="10.5" customHeight="1" x14ac:dyDescent="0.25">
      <c r="DR72" t="s">
        <v>18</v>
      </c>
      <c r="DW72">
        <v>30942075</v>
      </c>
      <c r="DX72" t="s">
        <v>1047</v>
      </c>
      <c r="DY72" t="s">
        <v>1048</v>
      </c>
      <c r="DZ72" t="s">
        <v>1049</v>
      </c>
      <c r="EA72" t="s">
        <v>1050</v>
      </c>
      <c r="EB72" s="156">
        <v>43101</v>
      </c>
      <c r="EF72" t="s">
        <v>48</v>
      </c>
      <c r="EG72" t="s">
        <v>827</v>
      </c>
      <c r="EI72" t="s">
        <v>828</v>
      </c>
    </row>
    <row r="73" spans="122:139" ht="10.5" customHeight="1" x14ac:dyDescent="0.25">
      <c r="DR73" t="s">
        <v>18</v>
      </c>
      <c r="DW73">
        <v>26583176</v>
      </c>
      <c r="DX73" t="s">
        <v>1047</v>
      </c>
      <c r="DY73" t="s">
        <v>1048</v>
      </c>
      <c r="DZ73" t="s">
        <v>1051</v>
      </c>
      <c r="EA73" t="s">
        <v>1050</v>
      </c>
      <c r="EF73" t="s">
        <v>48</v>
      </c>
      <c r="EG73" t="s">
        <v>827</v>
      </c>
      <c r="EI73" t="s">
        <v>828</v>
      </c>
    </row>
    <row r="74" spans="122:139" ht="10.5" customHeight="1" x14ac:dyDescent="0.25">
      <c r="DR74" t="s">
        <v>18</v>
      </c>
      <c r="DW74">
        <v>26405755</v>
      </c>
      <c r="DX74" t="s">
        <v>1052</v>
      </c>
      <c r="DY74" t="s">
        <v>1053</v>
      </c>
      <c r="DZ74" t="s">
        <v>889</v>
      </c>
      <c r="EA74" t="s">
        <v>1054</v>
      </c>
      <c r="EF74" t="s">
        <v>773</v>
      </c>
      <c r="EG74" t="s">
        <v>1021</v>
      </c>
      <c r="EI74" t="s">
        <v>828</v>
      </c>
    </row>
    <row r="75" spans="122:139" ht="10.5" customHeight="1" x14ac:dyDescent="0.25">
      <c r="DR75" t="s">
        <v>18</v>
      </c>
      <c r="DW75">
        <v>26405779</v>
      </c>
      <c r="DX75" t="s">
        <v>1055</v>
      </c>
      <c r="DY75" t="s">
        <v>1056</v>
      </c>
      <c r="DZ75" t="s">
        <v>904</v>
      </c>
      <c r="EA75" t="s">
        <v>1057</v>
      </c>
      <c r="EF75" t="s">
        <v>760</v>
      </c>
      <c r="EG75" t="s">
        <v>1058</v>
      </c>
      <c r="EI75" t="s">
        <v>828</v>
      </c>
    </row>
    <row r="76" spans="122:139" ht="10.5" customHeight="1" x14ac:dyDescent="0.25">
      <c r="DR76" t="s">
        <v>18</v>
      </c>
      <c r="DW76">
        <v>26405779</v>
      </c>
      <c r="DX76" t="s">
        <v>1055</v>
      </c>
      <c r="DY76" t="s">
        <v>1056</v>
      </c>
      <c r="DZ76" t="s">
        <v>904</v>
      </c>
      <c r="EA76" t="s">
        <v>1057</v>
      </c>
      <c r="EF76" t="s">
        <v>762</v>
      </c>
      <c r="EG76" t="s">
        <v>876</v>
      </c>
      <c r="EI76" t="s">
        <v>828</v>
      </c>
    </row>
    <row r="77" spans="122:139" ht="10.5" customHeight="1" x14ac:dyDescent="0.25">
      <c r="DR77" t="s">
        <v>18</v>
      </c>
      <c r="DW77">
        <v>26576140</v>
      </c>
      <c r="DX77" t="s">
        <v>1059</v>
      </c>
      <c r="DY77" t="s">
        <v>1060</v>
      </c>
      <c r="DZ77" t="s">
        <v>889</v>
      </c>
      <c r="EA77" t="s">
        <v>1061</v>
      </c>
      <c r="EB77" s="156">
        <v>37286</v>
      </c>
      <c r="EF77" t="s">
        <v>48</v>
      </c>
      <c r="EG77" t="s">
        <v>827</v>
      </c>
      <c r="EI77" t="s">
        <v>828</v>
      </c>
    </row>
    <row r="78" spans="122:139" ht="10.5" customHeight="1" x14ac:dyDescent="0.25">
      <c r="DR78" t="s">
        <v>18</v>
      </c>
      <c r="DW78">
        <v>27753656</v>
      </c>
      <c r="DX78" t="s">
        <v>1062</v>
      </c>
      <c r="DY78" t="s">
        <v>1060</v>
      </c>
      <c r="DZ78" t="s">
        <v>1063</v>
      </c>
      <c r="EA78" t="s">
        <v>1061</v>
      </c>
      <c r="EF78" t="s">
        <v>48</v>
      </c>
      <c r="EG78" t="s">
        <v>827</v>
      </c>
      <c r="EI78" t="s">
        <v>828</v>
      </c>
    </row>
    <row r="79" spans="122:139" ht="10.5" customHeight="1" x14ac:dyDescent="0.25">
      <c r="DR79" t="s">
        <v>18</v>
      </c>
      <c r="DW79">
        <v>27753726</v>
      </c>
      <c r="DX79" t="s">
        <v>1064</v>
      </c>
      <c r="DY79" t="s">
        <v>1060</v>
      </c>
      <c r="DZ79" t="s">
        <v>1065</v>
      </c>
      <c r="EA79" t="s">
        <v>1061</v>
      </c>
      <c r="EF79" t="s">
        <v>48</v>
      </c>
      <c r="EG79" t="s">
        <v>827</v>
      </c>
      <c r="EI79" t="s">
        <v>828</v>
      </c>
    </row>
    <row r="80" spans="122:139" ht="10.5" customHeight="1" x14ac:dyDescent="0.25">
      <c r="DR80" t="s">
        <v>18</v>
      </c>
      <c r="DW80">
        <v>27753711</v>
      </c>
      <c r="DX80" t="s">
        <v>1066</v>
      </c>
      <c r="DY80" t="s">
        <v>1060</v>
      </c>
      <c r="DZ80" t="s">
        <v>1067</v>
      </c>
      <c r="EA80" t="s">
        <v>1061</v>
      </c>
      <c r="EF80" t="s">
        <v>48</v>
      </c>
      <c r="EG80" t="s">
        <v>827</v>
      </c>
      <c r="EI80" t="s">
        <v>828</v>
      </c>
    </row>
    <row r="81" spans="122:139" ht="10.5" customHeight="1" x14ac:dyDescent="0.25">
      <c r="DR81" t="s">
        <v>18</v>
      </c>
      <c r="DW81">
        <v>27753688</v>
      </c>
      <c r="DX81" t="s">
        <v>1068</v>
      </c>
      <c r="DY81" t="s">
        <v>1060</v>
      </c>
      <c r="DZ81" t="s">
        <v>1069</v>
      </c>
      <c r="EA81" t="s">
        <v>1061</v>
      </c>
      <c r="EF81" t="s">
        <v>48</v>
      </c>
      <c r="EG81" t="s">
        <v>827</v>
      </c>
      <c r="EI81" t="s">
        <v>828</v>
      </c>
    </row>
    <row r="82" spans="122:139" ht="10.5" customHeight="1" x14ac:dyDescent="0.25">
      <c r="DR82" t="s">
        <v>18</v>
      </c>
      <c r="DW82">
        <v>27753714</v>
      </c>
      <c r="DX82" t="s">
        <v>1070</v>
      </c>
      <c r="DY82" t="s">
        <v>1060</v>
      </c>
      <c r="DZ82" t="s">
        <v>1071</v>
      </c>
      <c r="EA82" t="s">
        <v>1061</v>
      </c>
      <c r="EF82" t="s">
        <v>48</v>
      </c>
      <c r="EG82" t="s">
        <v>827</v>
      </c>
      <c r="EI82" t="s">
        <v>828</v>
      </c>
    </row>
    <row r="83" spans="122:139" ht="10.5" customHeight="1" x14ac:dyDescent="0.25">
      <c r="DR83" t="s">
        <v>18</v>
      </c>
      <c r="DW83">
        <v>26813772</v>
      </c>
      <c r="DX83" t="s">
        <v>1072</v>
      </c>
      <c r="DY83" t="s">
        <v>1073</v>
      </c>
      <c r="DZ83" t="s">
        <v>980</v>
      </c>
      <c r="EA83" t="s">
        <v>1074</v>
      </c>
      <c r="EB83" s="156">
        <v>40457</v>
      </c>
      <c r="EF83" t="s">
        <v>762</v>
      </c>
      <c r="EG83" t="s">
        <v>876</v>
      </c>
      <c r="EI83" t="s">
        <v>828</v>
      </c>
    </row>
    <row r="84" spans="122:139" ht="10.5" customHeight="1" x14ac:dyDescent="0.25">
      <c r="DR84" t="s">
        <v>18</v>
      </c>
      <c r="DW84">
        <v>26405781</v>
      </c>
      <c r="DX84" t="s">
        <v>1075</v>
      </c>
      <c r="DY84" t="s">
        <v>1076</v>
      </c>
      <c r="DZ84" t="s">
        <v>854</v>
      </c>
      <c r="EA84" t="s">
        <v>1077</v>
      </c>
      <c r="EB84" s="156">
        <v>37956</v>
      </c>
      <c r="EF84" t="s">
        <v>48</v>
      </c>
      <c r="EG84" t="s">
        <v>827</v>
      </c>
      <c r="EI84" t="s">
        <v>828</v>
      </c>
    </row>
    <row r="85" spans="122:139" ht="10.5" customHeight="1" x14ac:dyDescent="0.25">
      <c r="DR85" t="s">
        <v>18</v>
      </c>
      <c r="DW85">
        <v>26637532</v>
      </c>
      <c r="DX85" t="s">
        <v>1078</v>
      </c>
      <c r="DY85" t="s">
        <v>1079</v>
      </c>
      <c r="DZ85" t="s">
        <v>889</v>
      </c>
      <c r="EA85" t="s">
        <v>1080</v>
      </c>
      <c r="EB85" s="156">
        <v>42044</v>
      </c>
      <c r="EF85" t="s">
        <v>48</v>
      </c>
      <c r="EG85" t="s">
        <v>827</v>
      </c>
      <c r="EI85" t="s">
        <v>828</v>
      </c>
    </row>
    <row r="86" spans="122:139" ht="10.5" customHeight="1" x14ac:dyDescent="0.25">
      <c r="DR86" t="s">
        <v>18</v>
      </c>
      <c r="DW86">
        <v>26637532</v>
      </c>
      <c r="DX86" t="s">
        <v>1078</v>
      </c>
      <c r="DY86" t="s">
        <v>1079</v>
      </c>
      <c r="DZ86" t="s">
        <v>889</v>
      </c>
      <c r="EA86" t="s">
        <v>1080</v>
      </c>
      <c r="EB86" s="156">
        <v>42044</v>
      </c>
      <c r="EF86" t="s">
        <v>761</v>
      </c>
      <c r="EG86" t="s">
        <v>844</v>
      </c>
      <c r="EI86" t="s">
        <v>828</v>
      </c>
    </row>
    <row r="87" spans="122:139" ht="10.5" customHeight="1" x14ac:dyDescent="0.25">
      <c r="DR87" t="s">
        <v>18</v>
      </c>
      <c r="DW87">
        <v>26613700</v>
      </c>
      <c r="DX87" t="s">
        <v>1081</v>
      </c>
      <c r="DY87" t="s">
        <v>1082</v>
      </c>
      <c r="DZ87" t="s">
        <v>1083</v>
      </c>
      <c r="EA87" t="s">
        <v>1084</v>
      </c>
      <c r="EF87" t="s">
        <v>762</v>
      </c>
      <c r="EG87" t="s">
        <v>876</v>
      </c>
      <c r="EI87" t="s">
        <v>828</v>
      </c>
    </row>
    <row r="88" spans="122:139" ht="10.5" customHeight="1" x14ac:dyDescent="0.25">
      <c r="DR88" t="s">
        <v>18</v>
      </c>
      <c r="DW88">
        <v>31550222</v>
      </c>
      <c r="DX88" t="s">
        <v>1085</v>
      </c>
      <c r="DY88" t="s">
        <v>1086</v>
      </c>
      <c r="DZ88" t="s">
        <v>842</v>
      </c>
      <c r="EA88" t="s">
        <v>1087</v>
      </c>
      <c r="EB88" s="156">
        <v>44210</v>
      </c>
      <c r="EF88" t="s">
        <v>755</v>
      </c>
      <c r="EG88" t="s">
        <v>924</v>
      </c>
      <c r="EI88" t="s">
        <v>828</v>
      </c>
    </row>
    <row r="89" spans="122:139" ht="10.5" customHeight="1" x14ac:dyDescent="0.25">
      <c r="DR89" t="s">
        <v>18</v>
      </c>
      <c r="DW89">
        <v>26320028</v>
      </c>
      <c r="DX89" t="s">
        <v>1088</v>
      </c>
      <c r="DY89" t="s">
        <v>1089</v>
      </c>
      <c r="DZ89" t="s">
        <v>39</v>
      </c>
      <c r="EA89" t="s">
        <v>1090</v>
      </c>
      <c r="EB89" s="156">
        <v>38034</v>
      </c>
      <c r="EF89" t="s">
        <v>48</v>
      </c>
      <c r="EG89" t="s">
        <v>827</v>
      </c>
      <c r="EI89" t="s">
        <v>828</v>
      </c>
    </row>
    <row r="90" spans="122:139" ht="10.5" customHeight="1" x14ac:dyDescent="0.25">
      <c r="DR90" t="s">
        <v>18</v>
      </c>
      <c r="DW90">
        <v>30433542</v>
      </c>
      <c r="DX90" t="s">
        <v>205</v>
      </c>
      <c r="DY90" t="s">
        <v>208</v>
      </c>
      <c r="DZ90" t="s">
        <v>39</v>
      </c>
      <c r="EA90" t="s">
        <v>207</v>
      </c>
      <c r="EB90" s="156">
        <v>37938</v>
      </c>
      <c r="EF90" t="s">
        <v>48</v>
      </c>
      <c r="EG90" t="s">
        <v>827</v>
      </c>
      <c r="EI90" t="s">
        <v>828</v>
      </c>
    </row>
    <row r="91" spans="122:139" ht="10.5" customHeight="1" x14ac:dyDescent="0.25">
      <c r="DR91" t="s">
        <v>18</v>
      </c>
      <c r="DW91">
        <v>30911713</v>
      </c>
      <c r="DX91" t="s">
        <v>1091</v>
      </c>
      <c r="DY91" t="s">
        <v>1092</v>
      </c>
      <c r="DZ91" t="s">
        <v>1093</v>
      </c>
      <c r="EA91" t="s">
        <v>1094</v>
      </c>
      <c r="EB91" s="156">
        <v>42795</v>
      </c>
      <c r="EF91" t="s">
        <v>762</v>
      </c>
      <c r="EG91" t="s">
        <v>876</v>
      </c>
      <c r="EI91" t="s">
        <v>828</v>
      </c>
    </row>
    <row r="92" spans="122:139" ht="10.5" customHeight="1" x14ac:dyDescent="0.25">
      <c r="DR92" t="s">
        <v>18</v>
      </c>
      <c r="DW92">
        <v>31456063</v>
      </c>
      <c r="DX92" t="s">
        <v>1095</v>
      </c>
      <c r="DY92" t="s">
        <v>1096</v>
      </c>
      <c r="DZ92" t="s">
        <v>1006</v>
      </c>
      <c r="EA92" t="s">
        <v>1097</v>
      </c>
      <c r="EF92" t="s">
        <v>759</v>
      </c>
      <c r="EG92" t="s">
        <v>982</v>
      </c>
      <c r="EI92" t="s">
        <v>1098</v>
      </c>
    </row>
    <row r="93" spans="122:139" ht="10.5" customHeight="1" x14ac:dyDescent="0.25">
      <c r="DR93" t="s">
        <v>18</v>
      </c>
      <c r="DW93">
        <v>31456063</v>
      </c>
      <c r="DX93" t="s">
        <v>1095</v>
      </c>
      <c r="DY93" t="s">
        <v>1096</v>
      </c>
      <c r="DZ93" t="s">
        <v>1006</v>
      </c>
      <c r="EA93" t="s">
        <v>1097</v>
      </c>
      <c r="EF93" t="s">
        <v>762</v>
      </c>
      <c r="EG93" t="s">
        <v>876</v>
      </c>
      <c r="EI93" t="s">
        <v>828</v>
      </c>
    </row>
    <row r="94" spans="122:139" ht="10.5" customHeight="1" x14ac:dyDescent="0.25">
      <c r="DR94" t="s">
        <v>18</v>
      </c>
      <c r="DW94">
        <v>26508439</v>
      </c>
      <c r="DX94" t="s">
        <v>1099</v>
      </c>
      <c r="DY94" t="s">
        <v>1100</v>
      </c>
      <c r="DZ94" t="s">
        <v>1020</v>
      </c>
      <c r="EA94" t="s">
        <v>1101</v>
      </c>
      <c r="EF94" t="s">
        <v>773</v>
      </c>
      <c r="EG94" t="s">
        <v>1021</v>
      </c>
      <c r="EI94" t="s">
        <v>828</v>
      </c>
    </row>
    <row r="95" spans="122:139" ht="10.5" customHeight="1" x14ac:dyDescent="0.25">
      <c r="DR95" t="s">
        <v>18</v>
      </c>
      <c r="DW95">
        <v>28130321</v>
      </c>
      <c r="DX95" t="s">
        <v>1102</v>
      </c>
      <c r="DY95" t="s">
        <v>1103</v>
      </c>
      <c r="DZ95" t="s">
        <v>1104</v>
      </c>
      <c r="EA95" t="s">
        <v>1105</v>
      </c>
      <c r="EF95" t="s">
        <v>48</v>
      </c>
      <c r="EG95" t="s">
        <v>827</v>
      </c>
      <c r="EI95" t="s">
        <v>828</v>
      </c>
    </row>
    <row r="96" spans="122:139" ht="10.5" customHeight="1" x14ac:dyDescent="0.25">
      <c r="DR96" t="s">
        <v>18</v>
      </c>
      <c r="DW96">
        <v>26794654</v>
      </c>
      <c r="DX96" t="s">
        <v>1106</v>
      </c>
      <c r="DY96" t="s">
        <v>1107</v>
      </c>
      <c r="DZ96" t="s">
        <v>1108</v>
      </c>
      <c r="EA96" t="s">
        <v>1109</v>
      </c>
      <c r="EF96" t="s">
        <v>762</v>
      </c>
      <c r="EG96" t="s">
        <v>876</v>
      </c>
      <c r="EI96" t="s">
        <v>828</v>
      </c>
    </row>
    <row r="97" spans="122:139" ht="10.5" customHeight="1" x14ac:dyDescent="0.25">
      <c r="DR97" t="s">
        <v>18</v>
      </c>
      <c r="DW97">
        <v>27855290</v>
      </c>
      <c r="DX97" t="s">
        <v>1110</v>
      </c>
      <c r="DY97" t="s">
        <v>1111</v>
      </c>
      <c r="DZ97" t="s">
        <v>1112</v>
      </c>
      <c r="EA97" t="s">
        <v>1113</v>
      </c>
      <c r="EB97" s="156">
        <v>38000</v>
      </c>
      <c r="EF97" t="s">
        <v>762</v>
      </c>
      <c r="EG97" t="s">
        <v>876</v>
      </c>
      <c r="EI97" t="s">
        <v>828</v>
      </c>
    </row>
    <row r="98" spans="122:139" ht="10.5" customHeight="1" x14ac:dyDescent="0.25">
      <c r="DR98" t="s">
        <v>18</v>
      </c>
      <c r="DW98">
        <v>26804488</v>
      </c>
      <c r="DX98" t="s">
        <v>1114</v>
      </c>
      <c r="DY98" t="s">
        <v>1115</v>
      </c>
      <c r="DZ98" t="s">
        <v>862</v>
      </c>
      <c r="EA98" t="s">
        <v>1116</v>
      </c>
      <c r="EF98" t="s">
        <v>762</v>
      </c>
      <c r="EG98" t="s">
        <v>876</v>
      </c>
      <c r="EI98" t="s">
        <v>828</v>
      </c>
    </row>
    <row r="99" spans="122:139" ht="10.5" customHeight="1" x14ac:dyDescent="0.25">
      <c r="DR99" t="s">
        <v>18</v>
      </c>
      <c r="DW99">
        <v>31420184</v>
      </c>
      <c r="DX99" t="s">
        <v>1117</v>
      </c>
      <c r="DY99" t="s">
        <v>1118</v>
      </c>
      <c r="DZ99" t="s">
        <v>1119</v>
      </c>
      <c r="EA99" t="s">
        <v>1120</v>
      </c>
      <c r="EB99" s="156">
        <v>42887</v>
      </c>
      <c r="EF99" t="s">
        <v>760</v>
      </c>
      <c r="EG99" t="s">
        <v>1058</v>
      </c>
      <c r="EI99" t="s">
        <v>828</v>
      </c>
    </row>
    <row r="100" spans="122:139" ht="10.5" customHeight="1" x14ac:dyDescent="0.25">
      <c r="DR100" t="s">
        <v>18</v>
      </c>
      <c r="DW100">
        <v>26361243</v>
      </c>
      <c r="DX100" t="s">
        <v>1121</v>
      </c>
      <c r="DY100" t="s">
        <v>1122</v>
      </c>
      <c r="DZ100" t="s">
        <v>1123</v>
      </c>
      <c r="EA100" t="s">
        <v>1124</v>
      </c>
      <c r="EF100" t="s">
        <v>760</v>
      </c>
      <c r="EG100" t="s">
        <v>1058</v>
      </c>
      <c r="EI100" t="s">
        <v>828</v>
      </c>
    </row>
    <row r="101" spans="122:139" ht="10.5" customHeight="1" x14ac:dyDescent="0.25">
      <c r="DR101" t="s">
        <v>18</v>
      </c>
      <c r="DW101">
        <v>28046959</v>
      </c>
      <c r="DX101" t="s">
        <v>1125</v>
      </c>
      <c r="DY101" t="s">
        <v>1126</v>
      </c>
      <c r="DZ101" t="s">
        <v>1083</v>
      </c>
      <c r="EA101" t="s">
        <v>1127</v>
      </c>
      <c r="EB101" s="156">
        <v>41291</v>
      </c>
      <c r="EF101" t="s">
        <v>762</v>
      </c>
      <c r="EG101" t="s">
        <v>876</v>
      </c>
      <c r="EI101" t="s">
        <v>828</v>
      </c>
    </row>
    <row r="102" spans="122:139" ht="10.5" customHeight="1" x14ac:dyDescent="0.25">
      <c r="DR102" t="s">
        <v>18</v>
      </c>
      <c r="DW102">
        <v>26413215</v>
      </c>
      <c r="DX102" t="s">
        <v>1125</v>
      </c>
      <c r="DY102" t="s">
        <v>1126</v>
      </c>
      <c r="DZ102" t="s">
        <v>1128</v>
      </c>
      <c r="EA102" t="s">
        <v>1127</v>
      </c>
      <c r="EF102" t="s">
        <v>762</v>
      </c>
      <c r="EG102" t="s">
        <v>876</v>
      </c>
      <c r="EI102" t="s">
        <v>828</v>
      </c>
    </row>
    <row r="103" spans="122:139" ht="10.5" customHeight="1" x14ac:dyDescent="0.25">
      <c r="DR103" t="s">
        <v>18</v>
      </c>
      <c r="DW103">
        <v>31340189</v>
      </c>
      <c r="DX103" t="s">
        <v>1129</v>
      </c>
      <c r="DY103" t="s">
        <v>1130</v>
      </c>
      <c r="DZ103" t="s">
        <v>862</v>
      </c>
      <c r="EA103" t="s">
        <v>1131</v>
      </c>
      <c r="EF103" t="s">
        <v>762</v>
      </c>
      <c r="EG103" t="s">
        <v>876</v>
      </c>
      <c r="EI103" t="s">
        <v>828</v>
      </c>
    </row>
    <row r="104" spans="122:139" ht="10.5" customHeight="1" x14ac:dyDescent="0.25">
      <c r="DR104" t="s">
        <v>18</v>
      </c>
      <c r="DW104">
        <v>31214277</v>
      </c>
      <c r="DX104" t="s">
        <v>1132</v>
      </c>
      <c r="DY104" t="s">
        <v>1133</v>
      </c>
      <c r="DZ104" t="s">
        <v>1134</v>
      </c>
      <c r="EA104" t="s">
        <v>1135</v>
      </c>
      <c r="EB104" s="156">
        <v>43397</v>
      </c>
      <c r="EF104" t="s">
        <v>762</v>
      </c>
      <c r="EG104" t="s">
        <v>876</v>
      </c>
      <c r="EI104" t="s">
        <v>828</v>
      </c>
    </row>
    <row r="105" spans="122:139" ht="10.5" customHeight="1" x14ac:dyDescent="0.25">
      <c r="DR105" t="s">
        <v>18</v>
      </c>
      <c r="DW105">
        <v>28147378</v>
      </c>
      <c r="DX105" t="s">
        <v>1136</v>
      </c>
      <c r="DY105" t="s">
        <v>1137</v>
      </c>
      <c r="DZ105" t="s">
        <v>1138</v>
      </c>
      <c r="EA105" t="s">
        <v>1139</v>
      </c>
      <c r="EF105" t="s">
        <v>762</v>
      </c>
      <c r="EG105" t="s">
        <v>876</v>
      </c>
      <c r="EI105" t="s">
        <v>828</v>
      </c>
    </row>
    <row r="106" spans="122:139" ht="10.5" customHeight="1" x14ac:dyDescent="0.25">
      <c r="DR106" t="s">
        <v>18</v>
      </c>
      <c r="DW106">
        <v>26320065</v>
      </c>
      <c r="DX106" t="s">
        <v>1140</v>
      </c>
      <c r="DY106" t="s">
        <v>1141</v>
      </c>
      <c r="DZ106" t="s">
        <v>1142</v>
      </c>
      <c r="EA106" t="s">
        <v>1143</v>
      </c>
      <c r="EB106" s="156">
        <v>38000</v>
      </c>
      <c r="EF106" t="s">
        <v>48</v>
      </c>
      <c r="EG106" t="s">
        <v>827</v>
      </c>
      <c r="EI106" t="s">
        <v>828</v>
      </c>
    </row>
    <row r="107" spans="122:139" ht="10.5" customHeight="1" x14ac:dyDescent="0.25">
      <c r="DR107" t="s">
        <v>18</v>
      </c>
      <c r="DW107">
        <v>26319012</v>
      </c>
      <c r="DX107" t="s">
        <v>1144</v>
      </c>
      <c r="DY107" t="s">
        <v>1145</v>
      </c>
      <c r="DZ107" t="s">
        <v>867</v>
      </c>
      <c r="EA107" t="s">
        <v>1146</v>
      </c>
      <c r="EF107" t="s">
        <v>755</v>
      </c>
      <c r="EG107" t="s">
        <v>924</v>
      </c>
      <c r="EI107" t="s">
        <v>828</v>
      </c>
    </row>
    <row r="108" spans="122:139" ht="10.5" customHeight="1" x14ac:dyDescent="0.25">
      <c r="DR108" t="s">
        <v>18</v>
      </c>
      <c r="DW108">
        <v>28953431</v>
      </c>
      <c r="DX108" t="s">
        <v>1147</v>
      </c>
      <c r="DY108" t="s">
        <v>1148</v>
      </c>
      <c r="DZ108" t="s">
        <v>904</v>
      </c>
      <c r="EA108" t="s">
        <v>1149</v>
      </c>
      <c r="EF108" t="s">
        <v>760</v>
      </c>
      <c r="EG108" t="s">
        <v>1058</v>
      </c>
      <c r="EI108" t="s">
        <v>828</v>
      </c>
    </row>
    <row r="109" spans="122:139" ht="10.5" customHeight="1" x14ac:dyDescent="0.25">
      <c r="DR109" t="s">
        <v>18</v>
      </c>
      <c r="DW109">
        <v>31077508</v>
      </c>
      <c r="DX109" t="s">
        <v>1150</v>
      </c>
      <c r="DY109" t="s">
        <v>1151</v>
      </c>
      <c r="DZ109" t="s">
        <v>904</v>
      </c>
      <c r="EA109" t="s">
        <v>1152</v>
      </c>
      <c r="EB109" s="156">
        <v>37489</v>
      </c>
      <c r="EF109" t="s">
        <v>761</v>
      </c>
      <c r="EG109" t="s">
        <v>844</v>
      </c>
      <c r="EI109" t="s">
        <v>828</v>
      </c>
    </row>
    <row r="110" spans="122:139" ht="10.5" customHeight="1" x14ac:dyDescent="0.25">
      <c r="DR110" t="s">
        <v>18</v>
      </c>
      <c r="DW110">
        <v>26637523</v>
      </c>
      <c r="DX110" t="s">
        <v>1153</v>
      </c>
      <c r="DY110" t="s">
        <v>1154</v>
      </c>
      <c r="DZ110" t="s">
        <v>854</v>
      </c>
      <c r="EA110" t="s">
        <v>1155</v>
      </c>
      <c r="EB110" s="156">
        <v>38811</v>
      </c>
      <c r="EF110" t="s">
        <v>759</v>
      </c>
      <c r="EG110" t="s">
        <v>982</v>
      </c>
      <c r="EI110" t="s">
        <v>828</v>
      </c>
    </row>
    <row r="111" spans="122:139" ht="10.5" customHeight="1" x14ac:dyDescent="0.25">
      <c r="DR111" t="s">
        <v>18</v>
      </c>
      <c r="DW111">
        <v>26319003</v>
      </c>
      <c r="DX111" t="s">
        <v>1156</v>
      </c>
      <c r="DY111" t="s">
        <v>1157</v>
      </c>
      <c r="DZ111" t="s">
        <v>1006</v>
      </c>
      <c r="EA111" t="s">
        <v>1158</v>
      </c>
      <c r="EF111" t="s">
        <v>762</v>
      </c>
      <c r="EG111" t="s">
        <v>876</v>
      </c>
      <c r="EI111" t="s">
        <v>828</v>
      </c>
    </row>
    <row r="112" spans="122:139" ht="10.5" customHeight="1" x14ac:dyDescent="0.25">
      <c r="DR112" t="s">
        <v>18</v>
      </c>
      <c r="DW112">
        <v>31387166</v>
      </c>
      <c r="DX112" t="s">
        <v>1159</v>
      </c>
      <c r="DY112" t="s">
        <v>1160</v>
      </c>
      <c r="DZ112" t="s">
        <v>1161</v>
      </c>
      <c r="EA112" t="s">
        <v>1162</v>
      </c>
      <c r="EB112" s="156">
        <v>41303</v>
      </c>
      <c r="EF112" t="s">
        <v>762</v>
      </c>
      <c r="EG112" t="s">
        <v>876</v>
      </c>
      <c r="EI112" t="s">
        <v>828</v>
      </c>
    </row>
    <row r="113" spans="122:139" ht="10.5" customHeight="1" x14ac:dyDescent="0.25">
      <c r="DR113" t="s">
        <v>18</v>
      </c>
      <c r="DW113">
        <v>26320082</v>
      </c>
      <c r="DX113" t="s">
        <v>1163</v>
      </c>
      <c r="DY113" t="s">
        <v>1164</v>
      </c>
      <c r="DZ113" t="s">
        <v>889</v>
      </c>
      <c r="EA113" t="s">
        <v>1165</v>
      </c>
      <c r="EF113" t="s">
        <v>48</v>
      </c>
      <c r="EG113" t="s">
        <v>827</v>
      </c>
      <c r="EI113" t="s">
        <v>828</v>
      </c>
    </row>
    <row r="114" spans="122:139" ht="10.5" customHeight="1" x14ac:dyDescent="0.25">
      <c r="DR114" t="s">
        <v>18</v>
      </c>
      <c r="DW114">
        <v>26320082</v>
      </c>
      <c r="DX114" t="s">
        <v>1163</v>
      </c>
      <c r="DY114" t="s">
        <v>1164</v>
      </c>
      <c r="DZ114" t="s">
        <v>889</v>
      </c>
      <c r="EA114" t="s">
        <v>1165</v>
      </c>
      <c r="EF114" t="s">
        <v>761</v>
      </c>
      <c r="EG114" t="s">
        <v>844</v>
      </c>
      <c r="EI114" t="s">
        <v>828</v>
      </c>
    </row>
    <row r="115" spans="122:139" ht="10.5" customHeight="1" x14ac:dyDescent="0.25">
      <c r="DR115" t="s">
        <v>18</v>
      </c>
      <c r="DW115">
        <v>31077347</v>
      </c>
      <c r="DX115" t="s">
        <v>1166</v>
      </c>
      <c r="DY115" t="s">
        <v>1167</v>
      </c>
      <c r="DZ115" t="s">
        <v>1168</v>
      </c>
      <c r="EA115" t="s">
        <v>1169</v>
      </c>
      <c r="EB115" s="156">
        <v>37587</v>
      </c>
      <c r="EF115" t="s">
        <v>761</v>
      </c>
      <c r="EG115" t="s">
        <v>844</v>
      </c>
      <c r="EI115" t="s">
        <v>828</v>
      </c>
    </row>
    <row r="116" spans="122:139" ht="10.5" customHeight="1" x14ac:dyDescent="0.25">
      <c r="DR116" t="s">
        <v>18</v>
      </c>
      <c r="DW116">
        <v>26416221</v>
      </c>
      <c r="DX116" t="s">
        <v>1170</v>
      </c>
      <c r="DY116" t="s">
        <v>1171</v>
      </c>
      <c r="DZ116" t="s">
        <v>194</v>
      </c>
      <c r="EA116" t="s">
        <v>1172</v>
      </c>
      <c r="EB116" s="156">
        <v>41031</v>
      </c>
      <c r="EF116" t="s">
        <v>762</v>
      </c>
      <c r="EG116" t="s">
        <v>876</v>
      </c>
      <c r="EI116" t="s">
        <v>828</v>
      </c>
    </row>
    <row r="117" spans="122:139" ht="10.5" customHeight="1" x14ac:dyDescent="0.25">
      <c r="DR117" t="s">
        <v>18</v>
      </c>
      <c r="DW117">
        <v>28494201</v>
      </c>
      <c r="DX117" t="s">
        <v>1173</v>
      </c>
      <c r="DY117" t="s">
        <v>1174</v>
      </c>
      <c r="DZ117" t="s">
        <v>1175</v>
      </c>
      <c r="EA117" t="s">
        <v>1176</v>
      </c>
      <c r="EF117" t="s">
        <v>762</v>
      </c>
      <c r="EG117" t="s">
        <v>876</v>
      </c>
      <c r="EI117" t="s">
        <v>828</v>
      </c>
    </row>
    <row r="118" spans="122:139" ht="10.5" customHeight="1" x14ac:dyDescent="0.25">
      <c r="DR118" t="s">
        <v>18</v>
      </c>
      <c r="DW118">
        <v>30941442</v>
      </c>
      <c r="DX118" t="s">
        <v>209</v>
      </c>
      <c r="DY118" t="s">
        <v>212</v>
      </c>
      <c r="DZ118" t="s">
        <v>39</v>
      </c>
      <c r="EA118" t="s">
        <v>211</v>
      </c>
      <c r="EB118" s="156">
        <v>42800</v>
      </c>
      <c r="EF118" t="s">
        <v>48</v>
      </c>
      <c r="EG118" t="s">
        <v>827</v>
      </c>
      <c r="EI118" t="s">
        <v>828</v>
      </c>
    </row>
    <row r="119" spans="122:139" ht="10.5" customHeight="1" x14ac:dyDescent="0.25">
      <c r="DR119" t="s">
        <v>18</v>
      </c>
      <c r="DW119">
        <v>26406211</v>
      </c>
      <c r="DX119" t="s">
        <v>1177</v>
      </c>
      <c r="DY119" t="s">
        <v>1178</v>
      </c>
      <c r="DZ119" t="s">
        <v>1037</v>
      </c>
      <c r="EA119" t="s">
        <v>1179</v>
      </c>
      <c r="EF119" t="s">
        <v>762</v>
      </c>
      <c r="EG119" t="s">
        <v>876</v>
      </c>
      <c r="EI119" t="s">
        <v>828</v>
      </c>
    </row>
    <row r="120" spans="122:139" ht="10.5" customHeight="1" x14ac:dyDescent="0.25">
      <c r="DR120" t="s">
        <v>18</v>
      </c>
      <c r="DW120">
        <v>26502786</v>
      </c>
      <c r="DX120" t="s">
        <v>1180</v>
      </c>
      <c r="DY120" t="s">
        <v>1181</v>
      </c>
      <c r="DZ120" t="s">
        <v>1037</v>
      </c>
      <c r="EA120" t="s">
        <v>1182</v>
      </c>
      <c r="EF120" t="s">
        <v>762</v>
      </c>
      <c r="EG120" t="s">
        <v>876</v>
      </c>
      <c r="EI120" t="s">
        <v>828</v>
      </c>
    </row>
    <row r="121" spans="122:139" ht="10.5" customHeight="1" x14ac:dyDescent="0.25">
      <c r="DR121" t="s">
        <v>18</v>
      </c>
      <c r="DW121">
        <v>30433231</v>
      </c>
      <c r="DX121" t="s">
        <v>1183</v>
      </c>
      <c r="DY121" t="s">
        <v>1184</v>
      </c>
      <c r="DZ121" t="s">
        <v>989</v>
      </c>
      <c r="EA121" t="s">
        <v>1185</v>
      </c>
      <c r="EB121" s="156">
        <v>39560</v>
      </c>
      <c r="EF121" t="s">
        <v>48</v>
      </c>
      <c r="EG121" t="s">
        <v>827</v>
      </c>
      <c r="EI121" t="s">
        <v>828</v>
      </c>
    </row>
    <row r="122" spans="122:139" ht="10.5" customHeight="1" x14ac:dyDescent="0.25">
      <c r="DR122" t="s">
        <v>18</v>
      </c>
      <c r="DW122">
        <v>26637526</v>
      </c>
      <c r="DX122" t="s">
        <v>1186</v>
      </c>
      <c r="DY122" t="s">
        <v>1187</v>
      </c>
      <c r="DZ122" t="s">
        <v>897</v>
      </c>
      <c r="EA122" t="s">
        <v>1188</v>
      </c>
      <c r="EF122" t="s">
        <v>761</v>
      </c>
      <c r="EG122" t="s">
        <v>844</v>
      </c>
      <c r="EI122" t="s">
        <v>828</v>
      </c>
    </row>
    <row r="123" spans="122:139" ht="10.5" customHeight="1" x14ac:dyDescent="0.25">
      <c r="DR123" t="s">
        <v>18</v>
      </c>
      <c r="DW123">
        <v>26522789</v>
      </c>
      <c r="DX123" t="s">
        <v>1189</v>
      </c>
      <c r="DY123" t="s">
        <v>1190</v>
      </c>
      <c r="DZ123" t="s">
        <v>834</v>
      </c>
      <c r="EA123" t="s">
        <v>1191</v>
      </c>
      <c r="EF123" t="s">
        <v>48</v>
      </c>
      <c r="EG123" t="s">
        <v>827</v>
      </c>
      <c r="EI123" t="s">
        <v>828</v>
      </c>
    </row>
    <row r="124" spans="122:139" ht="10.5" customHeight="1" x14ac:dyDescent="0.25">
      <c r="DR124" t="s">
        <v>18</v>
      </c>
      <c r="DW124">
        <v>31442268</v>
      </c>
      <c r="DX124" t="s">
        <v>1192</v>
      </c>
      <c r="DY124" t="s">
        <v>1193</v>
      </c>
      <c r="DZ124" t="s">
        <v>904</v>
      </c>
      <c r="EA124" t="s">
        <v>1194</v>
      </c>
      <c r="EB124" s="156">
        <v>41928</v>
      </c>
      <c r="EF124" t="s">
        <v>762</v>
      </c>
      <c r="EG124" t="s">
        <v>876</v>
      </c>
      <c r="EI124" t="s">
        <v>828</v>
      </c>
    </row>
    <row r="125" spans="122:139" ht="10.5" customHeight="1" x14ac:dyDescent="0.25">
      <c r="DR125" t="s">
        <v>18</v>
      </c>
      <c r="DW125">
        <v>31691831</v>
      </c>
      <c r="DX125" t="s">
        <v>1195</v>
      </c>
      <c r="DY125" t="s">
        <v>1196</v>
      </c>
      <c r="DZ125" t="s">
        <v>39</v>
      </c>
      <c r="EA125" t="s">
        <v>1197</v>
      </c>
      <c r="EB125" s="156">
        <v>45170</v>
      </c>
      <c r="EF125" t="s">
        <v>762</v>
      </c>
      <c r="EG125" t="s">
        <v>876</v>
      </c>
      <c r="EI125" t="s">
        <v>828</v>
      </c>
    </row>
    <row r="126" spans="122:139" ht="10.5" customHeight="1" x14ac:dyDescent="0.25">
      <c r="DR126" t="s">
        <v>18</v>
      </c>
      <c r="DW126">
        <v>26522772</v>
      </c>
      <c r="DX126" t="s">
        <v>1198</v>
      </c>
      <c r="DY126" t="s">
        <v>1199</v>
      </c>
      <c r="DZ126" t="s">
        <v>834</v>
      </c>
      <c r="EA126" t="s">
        <v>1200</v>
      </c>
      <c r="EF126" t="s">
        <v>48</v>
      </c>
      <c r="EG126" t="s">
        <v>827</v>
      </c>
      <c r="EI126" t="s">
        <v>828</v>
      </c>
    </row>
    <row r="127" spans="122:139" ht="10.5" customHeight="1" x14ac:dyDescent="0.25">
      <c r="DR127" t="s">
        <v>18</v>
      </c>
      <c r="DW127">
        <v>31077456</v>
      </c>
      <c r="DX127" t="s">
        <v>1201</v>
      </c>
      <c r="DY127" t="s">
        <v>1202</v>
      </c>
      <c r="DZ127" t="s">
        <v>39</v>
      </c>
      <c r="EA127" t="s">
        <v>1203</v>
      </c>
      <c r="EB127" s="156">
        <v>39416</v>
      </c>
      <c r="EF127" t="s">
        <v>761</v>
      </c>
      <c r="EG127" t="s">
        <v>844</v>
      </c>
      <c r="EI127" t="s">
        <v>828</v>
      </c>
    </row>
    <row r="128" spans="122:139" ht="10.5" customHeight="1" x14ac:dyDescent="0.25">
      <c r="DR128" t="s">
        <v>18</v>
      </c>
      <c r="DW128">
        <v>26460785</v>
      </c>
      <c r="DX128" t="s">
        <v>1204</v>
      </c>
      <c r="DY128" t="s">
        <v>1205</v>
      </c>
      <c r="DZ128" t="s">
        <v>1206</v>
      </c>
      <c r="EA128" t="s">
        <v>1207</v>
      </c>
      <c r="EF128" t="s">
        <v>48</v>
      </c>
      <c r="EG128" t="s">
        <v>827</v>
      </c>
      <c r="EI128" t="s">
        <v>828</v>
      </c>
    </row>
    <row r="129" spans="122:139" ht="10.5" customHeight="1" x14ac:dyDescent="0.25">
      <c r="DR129" t="s">
        <v>18</v>
      </c>
      <c r="DW129">
        <v>28130004</v>
      </c>
      <c r="DX129" t="s">
        <v>1208</v>
      </c>
      <c r="DY129" t="s">
        <v>1209</v>
      </c>
      <c r="DZ129" t="s">
        <v>867</v>
      </c>
      <c r="EA129" t="s">
        <v>1210</v>
      </c>
      <c r="EF129" t="s">
        <v>48</v>
      </c>
      <c r="EG129" t="s">
        <v>827</v>
      </c>
      <c r="EI129" t="s">
        <v>828</v>
      </c>
    </row>
    <row r="130" spans="122:139" ht="10.5" customHeight="1" x14ac:dyDescent="0.25">
      <c r="DR130" t="s">
        <v>18</v>
      </c>
      <c r="DW130">
        <v>26522796</v>
      </c>
      <c r="DX130" t="s">
        <v>1211</v>
      </c>
      <c r="DY130" t="s">
        <v>1212</v>
      </c>
      <c r="DZ130" t="s">
        <v>834</v>
      </c>
      <c r="EA130" t="s">
        <v>1213</v>
      </c>
      <c r="EB130" s="156">
        <v>38925</v>
      </c>
      <c r="EF130" t="s">
        <v>48</v>
      </c>
      <c r="EG130" t="s">
        <v>827</v>
      </c>
      <c r="EI130" t="s">
        <v>828</v>
      </c>
    </row>
    <row r="131" spans="122:139" ht="10.5" customHeight="1" x14ac:dyDescent="0.25">
      <c r="DR131" t="s">
        <v>18</v>
      </c>
      <c r="DW131">
        <v>26535194</v>
      </c>
      <c r="DX131" t="s">
        <v>1214</v>
      </c>
      <c r="DY131" t="s">
        <v>1215</v>
      </c>
      <c r="DZ131" t="s">
        <v>980</v>
      </c>
      <c r="EA131" t="s">
        <v>1216</v>
      </c>
      <c r="EF131" t="s">
        <v>762</v>
      </c>
      <c r="EG131" t="s">
        <v>876</v>
      </c>
      <c r="EI131" t="s">
        <v>828</v>
      </c>
    </row>
    <row r="132" spans="122:139" ht="10.5" customHeight="1" x14ac:dyDescent="0.25">
      <c r="DR132" t="s">
        <v>18</v>
      </c>
      <c r="DW132">
        <v>30908755</v>
      </c>
      <c r="DX132" t="s">
        <v>1217</v>
      </c>
      <c r="DY132" t="s">
        <v>1218</v>
      </c>
      <c r="DZ132" t="s">
        <v>39</v>
      </c>
      <c r="EA132" t="s">
        <v>1219</v>
      </c>
      <c r="EB132" s="156">
        <v>42620</v>
      </c>
      <c r="EF132" t="s">
        <v>48</v>
      </c>
      <c r="EG132" t="s">
        <v>827</v>
      </c>
      <c r="EI132" t="s">
        <v>828</v>
      </c>
    </row>
    <row r="133" spans="122:139" ht="10.5" customHeight="1" x14ac:dyDescent="0.25">
      <c r="DR133" t="s">
        <v>18</v>
      </c>
      <c r="DW133">
        <v>31297392</v>
      </c>
      <c r="DX133" t="s">
        <v>1220</v>
      </c>
      <c r="DY133" t="s">
        <v>1221</v>
      </c>
      <c r="DZ133" t="s">
        <v>39</v>
      </c>
      <c r="EA133" t="s">
        <v>1222</v>
      </c>
      <c r="EB133" s="156">
        <v>43033</v>
      </c>
      <c r="EF133" t="s">
        <v>762</v>
      </c>
      <c r="EG133" t="s">
        <v>876</v>
      </c>
      <c r="EI133" t="s">
        <v>828</v>
      </c>
    </row>
    <row r="134" spans="122:139" ht="10.5" customHeight="1" x14ac:dyDescent="0.25">
      <c r="DR134" t="s">
        <v>18</v>
      </c>
      <c r="DW134">
        <v>26320033</v>
      </c>
      <c r="DX134" t="s">
        <v>1223</v>
      </c>
      <c r="DY134" t="s">
        <v>1224</v>
      </c>
      <c r="DZ134" t="s">
        <v>1006</v>
      </c>
      <c r="EA134" t="s">
        <v>1225</v>
      </c>
      <c r="EB134" s="156">
        <v>38806</v>
      </c>
      <c r="EF134" t="s">
        <v>48</v>
      </c>
      <c r="EG134" t="s">
        <v>827</v>
      </c>
      <c r="EI134" t="s">
        <v>828</v>
      </c>
    </row>
    <row r="135" spans="122:139" ht="10.5" customHeight="1" x14ac:dyDescent="0.25">
      <c r="DR135" t="s">
        <v>18</v>
      </c>
      <c r="DW135">
        <v>26497668</v>
      </c>
      <c r="DX135" t="s">
        <v>1226</v>
      </c>
      <c r="DY135" t="s">
        <v>1227</v>
      </c>
      <c r="DZ135" t="s">
        <v>1228</v>
      </c>
      <c r="EA135" t="s">
        <v>1229</v>
      </c>
      <c r="EB135" s="156">
        <v>39995</v>
      </c>
      <c r="EF135" t="s">
        <v>762</v>
      </c>
      <c r="EG135" t="s">
        <v>876</v>
      </c>
      <c r="EI135" t="s">
        <v>828</v>
      </c>
    </row>
    <row r="136" spans="122:139" ht="10.5" customHeight="1" x14ac:dyDescent="0.25">
      <c r="DR136" t="s">
        <v>18</v>
      </c>
      <c r="DW136">
        <v>31509022</v>
      </c>
      <c r="DX136" t="s">
        <v>1230</v>
      </c>
      <c r="DY136" t="s">
        <v>1231</v>
      </c>
      <c r="DZ136" t="s">
        <v>39</v>
      </c>
      <c r="EA136" t="s">
        <v>1232</v>
      </c>
      <c r="EB136" s="156">
        <v>44084</v>
      </c>
      <c r="EF136" t="s">
        <v>48</v>
      </c>
      <c r="EG136" t="s">
        <v>827</v>
      </c>
      <c r="EI136" t="s">
        <v>828</v>
      </c>
    </row>
    <row r="137" spans="122:139" ht="10.5" customHeight="1" x14ac:dyDescent="0.25">
      <c r="DR137" t="s">
        <v>18</v>
      </c>
      <c r="DW137">
        <v>26320035</v>
      </c>
      <c r="DX137" t="s">
        <v>1233</v>
      </c>
      <c r="DY137" t="s">
        <v>1234</v>
      </c>
      <c r="DZ137" t="s">
        <v>39</v>
      </c>
      <c r="EA137" t="s">
        <v>1235</v>
      </c>
      <c r="EF137" t="s">
        <v>48</v>
      </c>
      <c r="EG137" t="s">
        <v>827</v>
      </c>
      <c r="EI137" t="s">
        <v>828</v>
      </c>
    </row>
    <row r="138" spans="122:139" ht="10.5" customHeight="1" x14ac:dyDescent="0.25">
      <c r="DR138" t="s">
        <v>18</v>
      </c>
      <c r="DW138">
        <v>31304544</v>
      </c>
      <c r="DX138" t="s">
        <v>1236</v>
      </c>
      <c r="DY138" t="s">
        <v>1237</v>
      </c>
      <c r="DZ138" t="s">
        <v>1238</v>
      </c>
      <c r="EA138" t="s">
        <v>1239</v>
      </c>
      <c r="EF138" t="s">
        <v>762</v>
      </c>
      <c r="EG138" t="s">
        <v>876</v>
      </c>
      <c r="EI138" t="s">
        <v>828</v>
      </c>
    </row>
    <row r="139" spans="122:139" ht="10.5" customHeight="1" x14ac:dyDescent="0.25">
      <c r="DR139" t="s">
        <v>18</v>
      </c>
      <c r="DW139">
        <v>31509054</v>
      </c>
      <c r="DX139" t="s">
        <v>196</v>
      </c>
      <c r="DY139" t="s">
        <v>199</v>
      </c>
      <c r="DZ139" t="s">
        <v>200</v>
      </c>
      <c r="EA139" t="s">
        <v>198</v>
      </c>
      <c r="EB139" s="156">
        <v>40920</v>
      </c>
      <c r="EF139" t="s">
        <v>48</v>
      </c>
      <c r="EG139" t="s">
        <v>827</v>
      </c>
      <c r="EI139" t="s">
        <v>828</v>
      </c>
    </row>
    <row r="140" spans="122:139" ht="10.5" customHeight="1" x14ac:dyDescent="0.25">
      <c r="DR140" t="s">
        <v>18</v>
      </c>
      <c r="DW140">
        <v>28943648</v>
      </c>
      <c r="DX140" t="s">
        <v>1240</v>
      </c>
      <c r="DY140" t="s">
        <v>1241</v>
      </c>
      <c r="DZ140" t="s">
        <v>1242</v>
      </c>
      <c r="EA140" t="s">
        <v>1243</v>
      </c>
      <c r="EB140" s="156">
        <v>42088</v>
      </c>
      <c r="EF140" t="s">
        <v>762</v>
      </c>
      <c r="EG140" t="s">
        <v>876</v>
      </c>
      <c r="EI140" t="s">
        <v>828</v>
      </c>
    </row>
    <row r="141" spans="122:139" ht="10.5" customHeight="1" x14ac:dyDescent="0.25">
      <c r="DR141" t="s">
        <v>18</v>
      </c>
      <c r="DW141">
        <v>26460745</v>
      </c>
      <c r="DX141" t="s">
        <v>1244</v>
      </c>
      <c r="DY141" t="s">
        <v>1245</v>
      </c>
      <c r="DZ141" t="s">
        <v>39</v>
      </c>
      <c r="EA141" t="s">
        <v>1246</v>
      </c>
      <c r="EB141" s="156">
        <v>39521</v>
      </c>
      <c r="EF141" t="s">
        <v>48</v>
      </c>
      <c r="EG141" t="s">
        <v>827</v>
      </c>
      <c r="EI141" t="s">
        <v>828</v>
      </c>
    </row>
    <row r="142" spans="122:139" ht="10.5" customHeight="1" x14ac:dyDescent="0.25">
      <c r="DR142" t="s">
        <v>18</v>
      </c>
      <c r="DW142">
        <v>26639461</v>
      </c>
      <c r="DX142" t="s">
        <v>1247</v>
      </c>
      <c r="DY142" t="s">
        <v>1248</v>
      </c>
      <c r="DZ142" t="s">
        <v>1206</v>
      </c>
      <c r="EA142" t="s">
        <v>1249</v>
      </c>
      <c r="EB142" s="156">
        <v>40507</v>
      </c>
      <c r="EF142" t="s">
        <v>48</v>
      </c>
      <c r="EG142" t="s">
        <v>827</v>
      </c>
      <c r="EI142" t="s">
        <v>828</v>
      </c>
    </row>
    <row r="143" spans="122:139" ht="10.5" customHeight="1" x14ac:dyDescent="0.25">
      <c r="DR143" t="s">
        <v>18</v>
      </c>
      <c r="DW143">
        <v>31229980</v>
      </c>
      <c r="DX143" t="s">
        <v>1250</v>
      </c>
      <c r="DY143" t="s">
        <v>1251</v>
      </c>
      <c r="DZ143" t="s">
        <v>39</v>
      </c>
      <c r="EA143" t="s">
        <v>1252</v>
      </c>
      <c r="EB143" s="156">
        <v>42612</v>
      </c>
      <c r="EF143" t="s">
        <v>762</v>
      </c>
      <c r="EG143" t="s">
        <v>876</v>
      </c>
      <c r="EI143" t="s">
        <v>828</v>
      </c>
    </row>
    <row r="144" spans="122:139" ht="10.5" customHeight="1" x14ac:dyDescent="0.25">
      <c r="DR144" t="s">
        <v>18</v>
      </c>
      <c r="DW144">
        <v>26360227</v>
      </c>
      <c r="DX144" t="s">
        <v>1253</v>
      </c>
      <c r="DY144" t="s">
        <v>1254</v>
      </c>
      <c r="DZ144" t="s">
        <v>1255</v>
      </c>
      <c r="EA144" t="s">
        <v>1256</v>
      </c>
      <c r="EB144" s="156">
        <v>37551</v>
      </c>
      <c r="EF144" t="s">
        <v>48</v>
      </c>
      <c r="EG144" t="s">
        <v>827</v>
      </c>
      <c r="EI144" t="s">
        <v>828</v>
      </c>
    </row>
    <row r="145" spans="122:139" ht="10.5" customHeight="1" x14ac:dyDescent="0.25">
      <c r="DR145" t="s">
        <v>18</v>
      </c>
      <c r="DW145">
        <v>26800952</v>
      </c>
      <c r="DX145" t="s">
        <v>1257</v>
      </c>
      <c r="DY145" t="s">
        <v>1258</v>
      </c>
      <c r="DZ145" t="s">
        <v>1259</v>
      </c>
      <c r="EA145" t="s">
        <v>1260</v>
      </c>
      <c r="EF145" t="s">
        <v>762</v>
      </c>
      <c r="EG145" t="s">
        <v>876</v>
      </c>
      <c r="EI145" t="s">
        <v>828</v>
      </c>
    </row>
    <row r="146" spans="122:139" ht="10.5" customHeight="1" x14ac:dyDescent="0.25">
      <c r="DR146" t="s">
        <v>18</v>
      </c>
      <c r="DW146">
        <v>28494405</v>
      </c>
      <c r="DX146" t="s">
        <v>1261</v>
      </c>
      <c r="DY146" t="s">
        <v>1262</v>
      </c>
      <c r="DZ146" t="s">
        <v>1263</v>
      </c>
      <c r="EA146" t="s">
        <v>1264</v>
      </c>
      <c r="EF146" t="s">
        <v>762</v>
      </c>
      <c r="EG146" t="s">
        <v>876</v>
      </c>
      <c r="EI146" t="s">
        <v>828</v>
      </c>
    </row>
    <row r="147" spans="122:139" ht="10.5" customHeight="1" x14ac:dyDescent="0.25">
      <c r="DR147" t="s">
        <v>18</v>
      </c>
      <c r="DW147">
        <v>26576132</v>
      </c>
      <c r="DX147" t="s">
        <v>1265</v>
      </c>
      <c r="DY147" t="s">
        <v>1266</v>
      </c>
      <c r="DZ147" t="s">
        <v>834</v>
      </c>
      <c r="EA147" t="s">
        <v>1267</v>
      </c>
      <c r="EF147" t="s">
        <v>48</v>
      </c>
      <c r="EG147" t="s">
        <v>827</v>
      </c>
      <c r="EI147" t="s">
        <v>828</v>
      </c>
    </row>
    <row r="148" spans="122:139" ht="10.5" customHeight="1" x14ac:dyDescent="0.25">
      <c r="DR148" t="s">
        <v>18</v>
      </c>
      <c r="DW148">
        <v>26522800</v>
      </c>
      <c r="DX148" t="s">
        <v>213</v>
      </c>
      <c r="DY148" t="s">
        <v>216</v>
      </c>
      <c r="DZ148" t="s">
        <v>217</v>
      </c>
      <c r="EA148" t="s">
        <v>215</v>
      </c>
      <c r="EB148" s="156">
        <v>38628</v>
      </c>
      <c r="EF148" t="s">
        <v>48</v>
      </c>
      <c r="EG148" t="s">
        <v>827</v>
      </c>
      <c r="EI148" t="s">
        <v>828</v>
      </c>
    </row>
    <row r="149" spans="122:139" ht="10.5" customHeight="1" x14ac:dyDescent="0.25">
      <c r="DR149" t="s">
        <v>18</v>
      </c>
      <c r="DW149">
        <v>31044736</v>
      </c>
      <c r="DX149" t="s">
        <v>1268</v>
      </c>
      <c r="DY149" t="s">
        <v>1269</v>
      </c>
      <c r="DZ149" t="s">
        <v>834</v>
      </c>
      <c r="EA149" t="s">
        <v>1270</v>
      </c>
      <c r="EB149" s="156">
        <v>43047</v>
      </c>
      <c r="EF149" t="s">
        <v>48</v>
      </c>
      <c r="EG149" t="s">
        <v>827</v>
      </c>
      <c r="EI149" t="s">
        <v>828</v>
      </c>
    </row>
    <row r="150" spans="122:139" ht="10.5" customHeight="1" x14ac:dyDescent="0.25">
      <c r="DR150" t="s">
        <v>18</v>
      </c>
      <c r="DW150">
        <v>31077469</v>
      </c>
      <c r="DX150" t="s">
        <v>1271</v>
      </c>
      <c r="DY150" t="s">
        <v>1272</v>
      </c>
      <c r="DZ150" t="s">
        <v>842</v>
      </c>
      <c r="EA150" t="s">
        <v>1273</v>
      </c>
      <c r="EB150" s="156">
        <v>40366</v>
      </c>
      <c r="EF150" t="s">
        <v>761</v>
      </c>
      <c r="EG150" t="s">
        <v>844</v>
      </c>
      <c r="EI150" t="s">
        <v>828</v>
      </c>
    </row>
    <row r="151" spans="122:139" ht="10.5" customHeight="1" x14ac:dyDescent="0.25">
      <c r="DR151" t="s">
        <v>18</v>
      </c>
      <c r="DW151">
        <v>28856547</v>
      </c>
      <c r="DX151" t="s">
        <v>1274</v>
      </c>
      <c r="DY151" t="s">
        <v>1275</v>
      </c>
      <c r="DZ151" t="s">
        <v>39</v>
      </c>
      <c r="EA151" t="s">
        <v>1276</v>
      </c>
      <c r="EB151" s="156">
        <v>41680</v>
      </c>
      <c r="EF151" t="s">
        <v>48</v>
      </c>
      <c r="EG151" t="s">
        <v>827</v>
      </c>
      <c r="EI151" t="s">
        <v>828</v>
      </c>
    </row>
    <row r="152" spans="122:139" ht="10.5" customHeight="1" x14ac:dyDescent="0.25">
      <c r="DR152" t="s">
        <v>18</v>
      </c>
      <c r="DW152">
        <v>31618899</v>
      </c>
      <c r="DX152" t="s">
        <v>1277</v>
      </c>
      <c r="DY152" t="s">
        <v>1278</v>
      </c>
      <c r="DZ152" t="s">
        <v>1279</v>
      </c>
      <c r="EA152" t="s">
        <v>1280</v>
      </c>
      <c r="EF152" t="s">
        <v>762</v>
      </c>
      <c r="EG152" t="s">
        <v>876</v>
      </c>
      <c r="EI152" t="s">
        <v>828</v>
      </c>
    </row>
    <row r="153" spans="122:139" ht="10.5" customHeight="1" x14ac:dyDescent="0.25">
      <c r="DR153" t="s">
        <v>18</v>
      </c>
      <c r="DW153">
        <v>26319010</v>
      </c>
      <c r="DX153" t="s">
        <v>1281</v>
      </c>
      <c r="DY153" t="s">
        <v>1282</v>
      </c>
      <c r="DZ153" t="s">
        <v>850</v>
      </c>
      <c r="EA153" t="s">
        <v>1283</v>
      </c>
      <c r="EF153" t="s">
        <v>762</v>
      </c>
      <c r="EG153" t="s">
        <v>876</v>
      </c>
      <c r="EI153" t="s">
        <v>828</v>
      </c>
    </row>
    <row r="154" spans="122:139" ht="10.5" customHeight="1" x14ac:dyDescent="0.25">
      <c r="DR154" t="s">
        <v>18</v>
      </c>
      <c r="DW154">
        <v>31289532</v>
      </c>
      <c r="DX154" t="s">
        <v>1284</v>
      </c>
      <c r="DY154" t="s">
        <v>1126</v>
      </c>
      <c r="DZ154" t="s">
        <v>1285</v>
      </c>
      <c r="EA154" t="s">
        <v>1127</v>
      </c>
      <c r="EF154" t="s">
        <v>762</v>
      </c>
      <c r="EG154" t="s">
        <v>876</v>
      </c>
      <c r="EI154" t="s">
        <v>828</v>
      </c>
    </row>
    <row r="155" spans="122:139" ht="10.5" customHeight="1" x14ac:dyDescent="0.25">
      <c r="DR155" t="s">
        <v>18</v>
      </c>
      <c r="DW155">
        <v>27604395</v>
      </c>
      <c r="DX155" t="s">
        <v>1286</v>
      </c>
      <c r="DY155" t="s">
        <v>1287</v>
      </c>
      <c r="DZ155" t="s">
        <v>1051</v>
      </c>
      <c r="EA155" t="s">
        <v>1288</v>
      </c>
      <c r="EF155" t="s">
        <v>762</v>
      </c>
      <c r="EG155" t="s">
        <v>876</v>
      </c>
      <c r="EI155" t="s">
        <v>828</v>
      </c>
    </row>
    <row r="156" spans="122:139" ht="10.5" customHeight="1" x14ac:dyDescent="0.25">
      <c r="DR156" t="s">
        <v>18</v>
      </c>
      <c r="DW156">
        <v>28140166</v>
      </c>
      <c r="DX156" t="s">
        <v>1289</v>
      </c>
      <c r="DY156" t="s">
        <v>1290</v>
      </c>
      <c r="DZ156" t="s">
        <v>918</v>
      </c>
      <c r="EA156" t="s">
        <v>1291</v>
      </c>
      <c r="EB156" s="156">
        <v>37588</v>
      </c>
      <c r="EF156" t="s">
        <v>759</v>
      </c>
      <c r="EG156" t="s">
        <v>982</v>
      </c>
      <c r="EI156" t="s">
        <v>828</v>
      </c>
    </row>
    <row r="157" spans="122:139" ht="10.5" customHeight="1" x14ac:dyDescent="0.25">
      <c r="DR157" t="s">
        <v>18</v>
      </c>
      <c r="DW157">
        <v>26535149</v>
      </c>
      <c r="DX157" t="s">
        <v>1292</v>
      </c>
      <c r="DY157" t="s">
        <v>1290</v>
      </c>
      <c r="DZ157" t="s">
        <v>1293</v>
      </c>
      <c r="EA157" t="s">
        <v>1291</v>
      </c>
      <c r="EF157" t="s">
        <v>761</v>
      </c>
      <c r="EG157" t="s">
        <v>844</v>
      </c>
      <c r="EI157" t="s">
        <v>828</v>
      </c>
    </row>
    <row r="158" spans="122:139" ht="10.5" customHeight="1" x14ac:dyDescent="0.25">
      <c r="DR158" t="s">
        <v>18</v>
      </c>
      <c r="DW158">
        <v>28435937</v>
      </c>
      <c r="DX158" t="s">
        <v>1294</v>
      </c>
      <c r="DY158" t="s">
        <v>1290</v>
      </c>
      <c r="DZ158" t="s">
        <v>1295</v>
      </c>
      <c r="EA158" t="s">
        <v>1291</v>
      </c>
      <c r="EF158" t="s">
        <v>761</v>
      </c>
      <c r="EG158" t="s">
        <v>844</v>
      </c>
      <c r="EI158" t="s">
        <v>828</v>
      </c>
    </row>
    <row r="159" spans="122:139" ht="10.5" customHeight="1" x14ac:dyDescent="0.25">
      <c r="DR159" t="s">
        <v>18</v>
      </c>
      <c r="DW159">
        <v>26423513</v>
      </c>
      <c r="DX159" t="s">
        <v>1296</v>
      </c>
      <c r="DY159" t="s">
        <v>1297</v>
      </c>
      <c r="DZ159" t="s">
        <v>889</v>
      </c>
      <c r="EA159" t="s">
        <v>1298</v>
      </c>
      <c r="EB159" s="156">
        <v>37517</v>
      </c>
      <c r="EF159" t="s">
        <v>774</v>
      </c>
      <c r="EG159" t="s">
        <v>1299</v>
      </c>
      <c r="EI159" t="s">
        <v>828</v>
      </c>
    </row>
    <row r="160" spans="122:139" ht="10.5" customHeight="1" x14ac:dyDescent="0.25">
      <c r="DR160" t="s">
        <v>18</v>
      </c>
      <c r="DW160">
        <v>26832761</v>
      </c>
      <c r="DX160" t="s">
        <v>1300</v>
      </c>
      <c r="DY160" t="s">
        <v>1301</v>
      </c>
      <c r="DZ160" t="s">
        <v>1302</v>
      </c>
      <c r="EA160" t="s">
        <v>1303</v>
      </c>
      <c r="EF160" t="s">
        <v>48</v>
      </c>
      <c r="EG160" t="s">
        <v>827</v>
      </c>
      <c r="EI160" t="s">
        <v>828</v>
      </c>
    </row>
    <row r="161" spans="122:139" ht="10.5" customHeight="1" x14ac:dyDescent="0.25">
      <c r="DR161" t="s">
        <v>18</v>
      </c>
      <c r="DW161">
        <v>27954259</v>
      </c>
      <c r="DX161" t="s">
        <v>1300</v>
      </c>
      <c r="DY161" t="s">
        <v>1301</v>
      </c>
      <c r="DZ161" t="s">
        <v>1304</v>
      </c>
      <c r="EA161" t="s">
        <v>1303</v>
      </c>
      <c r="EF161" t="s">
        <v>48</v>
      </c>
      <c r="EG161" t="s">
        <v>827</v>
      </c>
      <c r="EI161" t="s">
        <v>828</v>
      </c>
    </row>
    <row r="162" spans="122:139" ht="10.5" customHeight="1" x14ac:dyDescent="0.25">
      <c r="DR162" t="s">
        <v>18</v>
      </c>
      <c r="DW162">
        <v>26551662</v>
      </c>
      <c r="DX162" t="s">
        <v>1305</v>
      </c>
      <c r="DY162" t="s">
        <v>178</v>
      </c>
      <c r="DZ162" t="s">
        <v>1020</v>
      </c>
      <c r="EA162" t="s">
        <v>177</v>
      </c>
      <c r="EB162" s="156">
        <v>39052</v>
      </c>
      <c r="EF162" t="s">
        <v>762</v>
      </c>
      <c r="EG162" t="s">
        <v>876</v>
      </c>
      <c r="EI162" t="s">
        <v>828</v>
      </c>
    </row>
    <row r="163" spans="122:139" ht="10.5" customHeight="1" x14ac:dyDescent="0.25">
      <c r="DR163" t="s">
        <v>18</v>
      </c>
      <c r="DW163">
        <v>26867519</v>
      </c>
      <c r="DX163" t="s">
        <v>1305</v>
      </c>
      <c r="DY163" t="s">
        <v>178</v>
      </c>
      <c r="DZ163" t="s">
        <v>1279</v>
      </c>
      <c r="EA163" t="s">
        <v>177</v>
      </c>
      <c r="EF163" t="s">
        <v>759</v>
      </c>
      <c r="EG163" t="s">
        <v>982</v>
      </c>
      <c r="EI163" t="s">
        <v>828</v>
      </c>
    </row>
    <row r="164" spans="122:139" ht="10.5" customHeight="1" x14ac:dyDescent="0.25">
      <c r="DR164" t="s">
        <v>18</v>
      </c>
      <c r="DW164">
        <v>26551662</v>
      </c>
      <c r="DX164" t="s">
        <v>1305</v>
      </c>
      <c r="DY164" t="s">
        <v>178</v>
      </c>
      <c r="DZ164" t="s">
        <v>1020</v>
      </c>
      <c r="EA164" t="s">
        <v>177</v>
      </c>
      <c r="EB164" s="156">
        <v>39052</v>
      </c>
      <c r="EF164" t="s">
        <v>759</v>
      </c>
      <c r="EG164" t="s">
        <v>982</v>
      </c>
      <c r="EI164" t="s">
        <v>828</v>
      </c>
    </row>
    <row r="165" spans="122:139" ht="10.5" customHeight="1" x14ac:dyDescent="0.25">
      <c r="DR165" t="s">
        <v>18</v>
      </c>
      <c r="DW165">
        <v>26867636</v>
      </c>
      <c r="DX165" t="s">
        <v>1306</v>
      </c>
      <c r="DY165" t="s">
        <v>178</v>
      </c>
      <c r="DZ165" t="s">
        <v>1307</v>
      </c>
      <c r="EA165" t="s">
        <v>177</v>
      </c>
      <c r="EB165" s="156">
        <v>40739</v>
      </c>
      <c r="EF165" t="s">
        <v>761</v>
      </c>
      <c r="EG165" t="s">
        <v>844</v>
      </c>
      <c r="EI165" t="s">
        <v>828</v>
      </c>
    </row>
    <row r="166" spans="122:139" ht="10.5" customHeight="1" x14ac:dyDescent="0.25">
      <c r="DR166" t="s">
        <v>18</v>
      </c>
      <c r="DW166">
        <v>26867527</v>
      </c>
      <c r="DX166" t="s">
        <v>1308</v>
      </c>
      <c r="DY166" t="s">
        <v>178</v>
      </c>
      <c r="DZ166" t="s">
        <v>1309</v>
      </c>
      <c r="EA166" t="s">
        <v>177</v>
      </c>
      <c r="EB166" s="156">
        <v>40745</v>
      </c>
      <c r="EF166" t="s">
        <v>759</v>
      </c>
      <c r="EG166" t="s">
        <v>982</v>
      </c>
      <c r="EI166" t="s">
        <v>828</v>
      </c>
    </row>
    <row r="167" spans="122:139" ht="10.5" customHeight="1" x14ac:dyDescent="0.25">
      <c r="DR167" t="s">
        <v>18</v>
      </c>
      <c r="DW167">
        <v>26867627</v>
      </c>
      <c r="DX167" t="s">
        <v>176</v>
      </c>
      <c r="DY167" t="s">
        <v>178</v>
      </c>
      <c r="DZ167" t="s">
        <v>179</v>
      </c>
      <c r="EA167" t="s">
        <v>177</v>
      </c>
      <c r="EB167" s="156">
        <v>40739</v>
      </c>
      <c r="EF167" t="s">
        <v>759</v>
      </c>
      <c r="EG167" t="s">
        <v>982</v>
      </c>
      <c r="EI167" t="s">
        <v>828</v>
      </c>
    </row>
    <row r="168" spans="122:139" ht="10.5" customHeight="1" x14ac:dyDescent="0.25">
      <c r="DR168" t="s">
        <v>18</v>
      </c>
      <c r="DW168">
        <v>27296398</v>
      </c>
      <c r="DX168" t="s">
        <v>1310</v>
      </c>
      <c r="DY168" t="s">
        <v>1311</v>
      </c>
      <c r="DZ168" t="s">
        <v>834</v>
      </c>
      <c r="EA168" t="s">
        <v>1312</v>
      </c>
      <c r="EF168" t="s">
        <v>760</v>
      </c>
      <c r="EG168" t="s">
        <v>1058</v>
      </c>
      <c r="EI168" t="s">
        <v>828</v>
      </c>
    </row>
    <row r="169" spans="122:139" ht="10.5" customHeight="1" x14ac:dyDescent="0.25">
      <c r="DR169" t="s">
        <v>18</v>
      </c>
      <c r="DW169">
        <v>26318617</v>
      </c>
      <c r="DX169" t="s">
        <v>1313</v>
      </c>
      <c r="DY169" t="s">
        <v>1314</v>
      </c>
      <c r="DZ169" t="s">
        <v>39</v>
      </c>
      <c r="EA169" t="s">
        <v>1315</v>
      </c>
      <c r="EF169" t="s">
        <v>761</v>
      </c>
      <c r="EG169" t="s">
        <v>844</v>
      </c>
      <c r="EI169" t="s">
        <v>828</v>
      </c>
    </row>
    <row r="170" spans="122:139" ht="10.5" customHeight="1" x14ac:dyDescent="0.25">
      <c r="DR170" t="s">
        <v>18</v>
      </c>
      <c r="DW170">
        <v>28145914</v>
      </c>
      <c r="DX170" t="s">
        <v>1316</v>
      </c>
      <c r="DY170" t="s">
        <v>1317</v>
      </c>
      <c r="DZ170" t="s">
        <v>1142</v>
      </c>
      <c r="EA170" t="s">
        <v>1318</v>
      </c>
      <c r="EF170" t="s">
        <v>761</v>
      </c>
      <c r="EG170" t="s">
        <v>844</v>
      </c>
      <c r="EI170" t="s">
        <v>828</v>
      </c>
    </row>
    <row r="171" spans="122:139" ht="10.5" customHeight="1" x14ac:dyDescent="0.25">
      <c r="DR171" t="s">
        <v>18</v>
      </c>
      <c r="DW171">
        <v>26319011</v>
      </c>
      <c r="DX171" t="s">
        <v>1319</v>
      </c>
      <c r="DY171" t="s">
        <v>1320</v>
      </c>
      <c r="DZ171" t="s">
        <v>1321</v>
      </c>
      <c r="EA171" t="s">
        <v>1322</v>
      </c>
      <c r="EF171" t="s">
        <v>762</v>
      </c>
      <c r="EG171" t="s">
        <v>876</v>
      </c>
      <c r="EI171" t="s">
        <v>828</v>
      </c>
    </row>
    <row r="172" spans="122:139" ht="10.5" customHeight="1" x14ac:dyDescent="0.25">
      <c r="DR172" t="s">
        <v>18</v>
      </c>
      <c r="DW172">
        <v>31652178</v>
      </c>
      <c r="DX172" t="s">
        <v>1323</v>
      </c>
      <c r="DY172" t="s">
        <v>1324</v>
      </c>
      <c r="DZ172" t="s">
        <v>1325</v>
      </c>
      <c r="EA172" t="s">
        <v>1326</v>
      </c>
      <c r="EF172" t="s">
        <v>762</v>
      </c>
      <c r="EG172" t="s">
        <v>876</v>
      </c>
      <c r="EI172" t="s">
        <v>828</v>
      </c>
    </row>
    <row r="173" spans="122:139" ht="10.5" customHeight="1" x14ac:dyDescent="0.25">
      <c r="DR173" t="s">
        <v>18</v>
      </c>
      <c r="DW173">
        <v>30906887</v>
      </c>
      <c r="DX173" t="s">
        <v>1327</v>
      </c>
      <c r="DY173" t="s">
        <v>1092</v>
      </c>
      <c r="DZ173" t="s">
        <v>1325</v>
      </c>
      <c r="EA173" t="s">
        <v>1094</v>
      </c>
      <c r="EF173" t="s">
        <v>762</v>
      </c>
      <c r="EG173" t="s">
        <v>876</v>
      </c>
      <c r="EI173" t="s">
        <v>828</v>
      </c>
    </row>
    <row r="174" spans="122:139" ht="10.5" customHeight="1" x14ac:dyDescent="0.25">
      <c r="DR174" t="s">
        <v>18</v>
      </c>
      <c r="DW174">
        <v>26754796</v>
      </c>
      <c r="DX174" t="s">
        <v>1328</v>
      </c>
      <c r="DY174" t="s">
        <v>1329</v>
      </c>
      <c r="DZ174" t="s">
        <v>1330</v>
      </c>
      <c r="EA174" t="s">
        <v>1331</v>
      </c>
      <c r="EF174" t="s">
        <v>48</v>
      </c>
      <c r="EG174" t="s">
        <v>827</v>
      </c>
      <c r="EI174" t="s">
        <v>828</v>
      </c>
    </row>
    <row r="175" spans="122:139" ht="10.5" customHeight="1" x14ac:dyDescent="0.25">
      <c r="DR175" t="s">
        <v>18</v>
      </c>
      <c r="DW175">
        <v>26405743</v>
      </c>
      <c r="DX175" t="s">
        <v>1332</v>
      </c>
      <c r="DY175" t="s">
        <v>216</v>
      </c>
      <c r="DZ175" t="s">
        <v>1295</v>
      </c>
      <c r="EA175" t="s">
        <v>215</v>
      </c>
      <c r="EB175" s="156">
        <v>38628</v>
      </c>
      <c r="EF175" t="s">
        <v>48</v>
      </c>
      <c r="EG175" t="s">
        <v>827</v>
      </c>
      <c r="EI175" t="s">
        <v>828</v>
      </c>
    </row>
    <row r="176" spans="122:139" ht="10.5" customHeight="1" x14ac:dyDescent="0.25">
      <c r="DR176" t="s">
        <v>18</v>
      </c>
      <c r="DW176">
        <v>26375268</v>
      </c>
      <c r="DX176" t="s">
        <v>1333</v>
      </c>
      <c r="DY176" t="s">
        <v>1334</v>
      </c>
      <c r="DZ176" t="s">
        <v>39</v>
      </c>
      <c r="EA176" t="s">
        <v>1335</v>
      </c>
      <c r="EF176" t="s">
        <v>48</v>
      </c>
      <c r="EG176" t="s">
        <v>827</v>
      </c>
      <c r="EI176" t="s">
        <v>828</v>
      </c>
    </row>
    <row r="177" spans="122:139" ht="10.5" customHeight="1" x14ac:dyDescent="0.25">
      <c r="DR177" t="s">
        <v>18</v>
      </c>
      <c r="DW177">
        <v>26522992</v>
      </c>
      <c r="DX177" t="s">
        <v>1336</v>
      </c>
      <c r="DY177" t="s">
        <v>878</v>
      </c>
      <c r="DZ177" t="s">
        <v>1337</v>
      </c>
      <c r="EA177" t="s">
        <v>880</v>
      </c>
      <c r="EB177" s="156">
        <v>40709</v>
      </c>
      <c r="EF177" t="s">
        <v>759</v>
      </c>
      <c r="EG177" t="s">
        <v>982</v>
      </c>
      <c r="EI177" t="s">
        <v>828</v>
      </c>
    </row>
    <row r="178" spans="122:139" ht="10.5" customHeight="1" x14ac:dyDescent="0.25">
      <c r="DR178" t="s">
        <v>18</v>
      </c>
      <c r="DW178">
        <v>26519983</v>
      </c>
      <c r="DX178" t="s">
        <v>1338</v>
      </c>
      <c r="DY178" t="s">
        <v>1339</v>
      </c>
      <c r="DZ178" t="s">
        <v>217</v>
      </c>
      <c r="EA178" t="s">
        <v>1340</v>
      </c>
      <c r="EF178" t="s">
        <v>761</v>
      </c>
      <c r="EG178" t="s">
        <v>844</v>
      </c>
      <c r="EI178" t="s">
        <v>828</v>
      </c>
    </row>
    <row r="179" spans="122:139" ht="10.5" customHeight="1" x14ac:dyDescent="0.25">
      <c r="DR179" t="s">
        <v>18</v>
      </c>
      <c r="DW179">
        <v>26423553</v>
      </c>
      <c r="DX179" t="s">
        <v>1341</v>
      </c>
      <c r="DY179" t="s">
        <v>1311</v>
      </c>
      <c r="DZ179" t="s">
        <v>217</v>
      </c>
      <c r="EA179" t="s">
        <v>1312</v>
      </c>
      <c r="EB179" s="156">
        <v>38050</v>
      </c>
      <c r="EF179" t="s">
        <v>759</v>
      </c>
      <c r="EG179" t="s">
        <v>982</v>
      </c>
      <c r="EI179" t="s">
        <v>828</v>
      </c>
    </row>
    <row r="180" spans="122:139" ht="10.5" customHeight="1" x14ac:dyDescent="0.25">
      <c r="DR180" t="s">
        <v>18</v>
      </c>
      <c r="DW180">
        <v>26576128</v>
      </c>
      <c r="DX180" t="s">
        <v>1342</v>
      </c>
      <c r="DY180" t="s">
        <v>1329</v>
      </c>
      <c r="DZ180" t="s">
        <v>1343</v>
      </c>
      <c r="EA180" t="s">
        <v>1331</v>
      </c>
      <c r="EF180" t="s">
        <v>48</v>
      </c>
      <c r="EG180" t="s">
        <v>827</v>
      </c>
      <c r="EI180" t="s">
        <v>828</v>
      </c>
    </row>
    <row r="181" spans="122:139" ht="10.5" customHeight="1" x14ac:dyDescent="0.25">
      <c r="DR181" t="s">
        <v>18</v>
      </c>
      <c r="DW181">
        <v>26794979</v>
      </c>
      <c r="DX181" t="s">
        <v>1344</v>
      </c>
      <c r="DY181" t="s">
        <v>1329</v>
      </c>
      <c r="DZ181" t="s">
        <v>1345</v>
      </c>
      <c r="EA181" t="s">
        <v>1331</v>
      </c>
      <c r="EF181" t="s">
        <v>48</v>
      </c>
      <c r="EG181" t="s">
        <v>827</v>
      </c>
      <c r="EI181" t="s">
        <v>828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 x14ac:dyDescent="0.25"/>
  <cols>
    <col min="1" max="1" width="28.5703125" style="161" customWidth="1"/>
    <col min="2" max="2" width="34.28515625" style="161" customWidth="1"/>
    <col min="3" max="3" width="10" style="161" customWidth="1"/>
    <col min="4" max="4" width="21.42578125" style="161" customWidth="1"/>
    <col min="5" max="5" width="28.5703125" style="161" customWidth="1"/>
    <col min="6" max="6" width="17.140625" style="161" customWidth="1"/>
  </cols>
  <sheetData>
    <row r="1" spans="1:6" ht="11.25" customHeight="1" x14ac:dyDescent="0.25">
      <c r="A1" t="s">
        <v>1346</v>
      </c>
      <c r="B1" t="s">
        <v>1347</v>
      </c>
      <c r="C1" t="s">
        <v>68</v>
      </c>
      <c r="D1" t="s">
        <v>1348</v>
      </c>
      <c r="E1" t="s">
        <v>63</v>
      </c>
      <c r="F1" t="s">
        <v>1349</v>
      </c>
    </row>
    <row r="2" spans="1:6" ht="10.5" customHeight="1" x14ac:dyDescent="0.25">
      <c r="A2" t="s">
        <v>1350</v>
      </c>
      <c r="B2" t="s">
        <v>1350</v>
      </c>
      <c r="C2" t="s">
        <v>1351</v>
      </c>
      <c r="D2" t="s">
        <v>1352</v>
      </c>
      <c r="E2" t="s">
        <v>1350</v>
      </c>
      <c r="F2" t="s">
        <v>1353</v>
      </c>
    </row>
    <row r="3" spans="1:6" ht="10.5" customHeight="1" x14ac:dyDescent="0.25">
      <c r="A3" t="s">
        <v>1350</v>
      </c>
      <c r="B3" t="s">
        <v>1354</v>
      </c>
      <c r="C3" t="s">
        <v>1355</v>
      </c>
      <c r="D3" t="s">
        <v>1356</v>
      </c>
      <c r="E3" t="s">
        <v>1357</v>
      </c>
      <c r="F3" t="s">
        <v>1358</v>
      </c>
    </row>
    <row r="4" spans="1:6" ht="10.5" customHeight="1" x14ac:dyDescent="0.25">
      <c r="A4" t="s">
        <v>1350</v>
      </c>
      <c r="B4" t="s">
        <v>1359</v>
      </c>
      <c r="C4" t="s">
        <v>1360</v>
      </c>
      <c r="D4" t="s">
        <v>1356</v>
      </c>
      <c r="E4" t="s">
        <v>1361</v>
      </c>
      <c r="F4" t="s">
        <v>1362</v>
      </c>
    </row>
    <row r="5" spans="1:6" ht="10.5" customHeight="1" x14ac:dyDescent="0.25">
      <c r="A5" t="s">
        <v>1350</v>
      </c>
      <c r="B5" t="s">
        <v>1363</v>
      </c>
      <c r="C5" t="s">
        <v>1364</v>
      </c>
      <c r="D5" t="s">
        <v>1356</v>
      </c>
      <c r="E5" t="s">
        <v>1365</v>
      </c>
      <c r="F5" t="s">
        <v>1366</v>
      </c>
    </row>
    <row r="6" spans="1:6" ht="10.5" customHeight="1" x14ac:dyDescent="0.25">
      <c r="A6" t="s">
        <v>1350</v>
      </c>
      <c r="B6" t="s">
        <v>1367</v>
      </c>
      <c r="C6" t="s">
        <v>1368</v>
      </c>
      <c r="D6" t="s">
        <v>1356</v>
      </c>
      <c r="E6" t="s">
        <v>1369</v>
      </c>
      <c r="F6" t="s">
        <v>1370</v>
      </c>
    </row>
    <row r="7" spans="1:6" ht="10.5" customHeight="1" x14ac:dyDescent="0.25">
      <c r="A7" s="161" t="s">
        <v>1350</v>
      </c>
      <c r="B7" s="161" t="s">
        <v>1371</v>
      </c>
      <c r="C7" s="161" t="s">
        <v>1372</v>
      </c>
      <c r="D7" s="161" t="s">
        <v>1356</v>
      </c>
      <c r="E7" s="161" t="s">
        <v>1373</v>
      </c>
      <c r="F7" s="161" t="s">
        <v>1374</v>
      </c>
    </row>
    <row r="8" spans="1:6" ht="10.5" customHeight="1" x14ac:dyDescent="0.25">
      <c r="A8" s="161" t="s">
        <v>1350</v>
      </c>
      <c r="B8" s="161" t="s">
        <v>1375</v>
      </c>
      <c r="C8" s="161" t="s">
        <v>1376</v>
      </c>
      <c r="D8" s="161" t="s">
        <v>1356</v>
      </c>
      <c r="E8" s="161" t="s">
        <v>1377</v>
      </c>
      <c r="F8" s="161" t="s">
        <v>1378</v>
      </c>
    </row>
    <row r="9" spans="1:6" ht="10.5" customHeight="1" x14ac:dyDescent="0.25">
      <c r="A9" s="161" t="s">
        <v>1350</v>
      </c>
      <c r="B9" s="161" t="s">
        <v>1379</v>
      </c>
      <c r="C9" s="161" t="s">
        <v>1380</v>
      </c>
      <c r="D9" s="161" t="s">
        <v>1356</v>
      </c>
      <c r="E9" s="161" t="s">
        <v>1381</v>
      </c>
      <c r="F9" s="161" t="s">
        <v>1382</v>
      </c>
    </row>
    <row r="10" spans="1:6" ht="10.5" customHeight="1" x14ac:dyDescent="0.25">
      <c r="A10" s="161" t="s">
        <v>1350</v>
      </c>
      <c r="B10" s="161" t="s">
        <v>1383</v>
      </c>
      <c r="C10" s="161" t="s">
        <v>1384</v>
      </c>
      <c r="D10" s="161" t="s">
        <v>1356</v>
      </c>
      <c r="E10" s="161" t="s">
        <v>1385</v>
      </c>
      <c r="F10" s="161" t="s">
        <v>1386</v>
      </c>
    </row>
    <row r="11" spans="1:6" ht="10.5" customHeight="1" x14ac:dyDescent="0.25">
      <c r="A11" s="161" t="s">
        <v>1350</v>
      </c>
      <c r="B11" s="161" t="s">
        <v>1387</v>
      </c>
      <c r="C11" s="161" t="s">
        <v>1388</v>
      </c>
      <c r="D11" s="161" t="s">
        <v>1356</v>
      </c>
      <c r="E11" s="161" t="s">
        <v>1389</v>
      </c>
      <c r="F11" s="161" t="s">
        <v>1390</v>
      </c>
    </row>
    <row r="12" spans="1:6" ht="10.5" customHeight="1" x14ac:dyDescent="0.25">
      <c r="A12" s="161" t="s">
        <v>1350</v>
      </c>
      <c r="B12" s="161" t="s">
        <v>1391</v>
      </c>
      <c r="C12" s="161" t="s">
        <v>1392</v>
      </c>
      <c r="D12" s="161" t="s">
        <v>1356</v>
      </c>
      <c r="E12" s="161" t="s">
        <v>1393</v>
      </c>
      <c r="F12" s="161" t="s">
        <v>1394</v>
      </c>
    </row>
    <row r="13" spans="1:6" ht="10.5" customHeight="1" x14ac:dyDescent="0.25">
      <c r="A13" s="161" t="s">
        <v>1350</v>
      </c>
      <c r="B13" s="161" t="s">
        <v>1395</v>
      </c>
      <c r="C13" s="161" t="s">
        <v>1396</v>
      </c>
      <c r="D13" s="161" t="s">
        <v>1356</v>
      </c>
      <c r="E13" s="161" t="s">
        <v>1397</v>
      </c>
      <c r="F13" s="161" t="s">
        <v>1398</v>
      </c>
    </row>
    <row r="14" spans="1:6" ht="10.5" customHeight="1" x14ac:dyDescent="0.25">
      <c r="A14" s="161" t="s">
        <v>1357</v>
      </c>
      <c r="B14" s="161" t="s">
        <v>1357</v>
      </c>
      <c r="C14" s="161" t="s">
        <v>1399</v>
      </c>
      <c r="D14" s="161" t="s">
        <v>1352</v>
      </c>
      <c r="E14" s="161" t="s">
        <v>1400</v>
      </c>
      <c r="F14" s="161" t="s">
        <v>1401</v>
      </c>
    </row>
    <row r="15" spans="1:6" ht="10.5" customHeight="1" x14ac:dyDescent="0.25">
      <c r="A15" s="161" t="s">
        <v>1357</v>
      </c>
      <c r="B15" s="161" t="s">
        <v>1402</v>
      </c>
      <c r="C15" s="161" t="s">
        <v>1403</v>
      </c>
      <c r="D15" s="161" t="s">
        <v>1356</v>
      </c>
      <c r="E15" s="161" t="s">
        <v>1404</v>
      </c>
      <c r="F15" s="161" t="s">
        <v>1405</v>
      </c>
    </row>
    <row r="16" spans="1:6" ht="10.5" customHeight="1" x14ac:dyDescent="0.25">
      <c r="A16" s="161" t="s">
        <v>1357</v>
      </c>
      <c r="B16" s="161" t="s">
        <v>1406</v>
      </c>
      <c r="C16" s="161" t="s">
        <v>1407</v>
      </c>
      <c r="D16" s="161" t="s">
        <v>1356</v>
      </c>
      <c r="E16" s="161" t="s">
        <v>1408</v>
      </c>
      <c r="F16" s="161" t="s">
        <v>1409</v>
      </c>
    </row>
    <row r="17" spans="1:6" ht="10.5" customHeight="1" x14ac:dyDescent="0.25">
      <c r="A17" s="161" t="s">
        <v>1357</v>
      </c>
      <c r="B17" s="161" t="s">
        <v>1410</v>
      </c>
      <c r="C17" s="161" t="s">
        <v>1411</v>
      </c>
      <c r="D17" s="161" t="s">
        <v>1356</v>
      </c>
      <c r="E17" s="161" t="s">
        <v>1412</v>
      </c>
      <c r="F17" s="161" t="s">
        <v>1413</v>
      </c>
    </row>
    <row r="18" spans="1:6" ht="10.5" customHeight="1" x14ac:dyDescent="0.25">
      <c r="A18" s="161" t="s">
        <v>1357</v>
      </c>
      <c r="B18" s="161" t="s">
        <v>1414</v>
      </c>
      <c r="C18" s="161" t="s">
        <v>1415</v>
      </c>
      <c r="D18" s="161" t="s">
        <v>1356</v>
      </c>
      <c r="E18" s="161" t="s">
        <v>1416</v>
      </c>
      <c r="F18" s="161" t="s">
        <v>1417</v>
      </c>
    </row>
    <row r="19" spans="1:6" ht="10.5" customHeight="1" x14ac:dyDescent="0.25">
      <c r="A19" s="161" t="s">
        <v>1357</v>
      </c>
      <c r="B19" s="161" t="s">
        <v>1418</v>
      </c>
      <c r="C19" s="161" t="s">
        <v>1419</v>
      </c>
      <c r="D19" s="161" t="s">
        <v>1356</v>
      </c>
      <c r="E19" s="161" t="s">
        <v>1420</v>
      </c>
      <c r="F19" s="161" t="s">
        <v>1421</v>
      </c>
    </row>
    <row r="20" spans="1:6" ht="10.5" customHeight="1" x14ac:dyDescent="0.25">
      <c r="A20" s="161" t="s">
        <v>1357</v>
      </c>
      <c r="B20" s="161" t="s">
        <v>1422</v>
      </c>
      <c r="C20" s="161" t="s">
        <v>1423</v>
      </c>
      <c r="D20" s="161" t="s">
        <v>1356</v>
      </c>
      <c r="E20" s="161" t="s">
        <v>1424</v>
      </c>
      <c r="F20" s="161" t="s">
        <v>1425</v>
      </c>
    </row>
    <row r="21" spans="1:6" ht="10.5" customHeight="1" x14ac:dyDescent="0.25">
      <c r="A21" s="161" t="s">
        <v>1357</v>
      </c>
      <c r="B21" s="161" t="s">
        <v>1426</v>
      </c>
      <c r="C21" s="161" t="s">
        <v>1427</v>
      </c>
      <c r="D21" s="161" t="s">
        <v>1356</v>
      </c>
      <c r="E21" s="161" t="s">
        <v>1428</v>
      </c>
      <c r="F21" s="161" t="s">
        <v>1429</v>
      </c>
    </row>
    <row r="22" spans="1:6" ht="10.5" customHeight="1" x14ac:dyDescent="0.25">
      <c r="A22" s="161" t="s">
        <v>1357</v>
      </c>
      <c r="B22" s="161" t="s">
        <v>1430</v>
      </c>
      <c r="C22" s="161" t="s">
        <v>1431</v>
      </c>
      <c r="D22" s="161" t="s">
        <v>1356</v>
      </c>
      <c r="E22" s="161" t="s">
        <v>1432</v>
      </c>
      <c r="F22" s="161" t="s">
        <v>1433</v>
      </c>
    </row>
    <row r="23" spans="1:6" ht="10.5" customHeight="1" x14ac:dyDescent="0.25">
      <c r="A23" s="161" t="s">
        <v>1357</v>
      </c>
      <c r="B23" s="161" t="s">
        <v>1434</v>
      </c>
      <c r="C23" s="161" t="s">
        <v>1435</v>
      </c>
      <c r="D23" s="161" t="s">
        <v>1356</v>
      </c>
      <c r="E23" s="161" t="s">
        <v>1436</v>
      </c>
      <c r="F23" s="161" t="s">
        <v>1437</v>
      </c>
    </row>
    <row r="24" spans="1:6" ht="10.5" customHeight="1" x14ac:dyDescent="0.25">
      <c r="A24" s="161" t="s">
        <v>1361</v>
      </c>
      <c r="B24" s="161" t="s">
        <v>1361</v>
      </c>
      <c r="C24" s="161" t="s">
        <v>1438</v>
      </c>
      <c r="D24" s="161" t="s">
        <v>1352</v>
      </c>
      <c r="E24" s="161" t="s">
        <v>1439</v>
      </c>
      <c r="F24" s="161" t="s">
        <v>1440</v>
      </c>
    </row>
    <row r="25" spans="1:6" ht="10.5" customHeight="1" x14ac:dyDescent="0.25">
      <c r="A25" s="161" t="s">
        <v>1361</v>
      </c>
      <c r="B25" s="161" t="s">
        <v>1441</v>
      </c>
      <c r="C25" s="161" t="s">
        <v>1442</v>
      </c>
      <c r="D25" s="161" t="s">
        <v>1356</v>
      </c>
      <c r="E25" s="161" t="s">
        <v>1443</v>
      </c>
      <c r="F25" s="161" t="s">
        <v>1444</v>
      </c>
    </row>
    <row r="26" spans="1:6" ht="10.5" customHeight="1" x14ac:dyDescent="0.25">
      <c r="A26" s="161" t="s">
        <v>1361</v>
      </c>
      <c r="B26" s="161" t="s">
        <v>1445</v>
      </c>
      <c r="C26" s="161" t="s">
        <v>1446</v>
      </c>
      <c r="D26" s="161" t="s">
        <v>1356</v>
      </c>
      <c r="E26" s="161" t="s">
        <v>64</v>
      </c>
      <c r="F26" s="161" t="s">
        <v>1447</v>
      </c>
    </row>
    <row r="27" spans="1:6" ht="10.5" customHeight="1" x14ac:dyDescent="0.25">
      <c r="A27" s="161" t="s">
        <v>1361</v>
      </c>
      <c r="B27" s="161" t="s">
        <v>1448</v>
      </c>
      <c r="C27" s="161" t="s">
        <v>1449</v>
      </c>
      <c r="D27" s="161" t="s">
        <v>1356</v>
      </c>
      <c r="E27" s="161" t="s">
        <v>1450</v>
      </c>
      <c r="F27" s="161" t="s">
        <v>1451</v>
      </c>
    </row>
    <row r="28" spans="1:6" ht="10.5" customHeight="1" x14ac:dyDescent="0.25">
      <c r="A28" s="161" t="s">
        <v>1361</v>
      </c>
      <c r="B28" s="161" t="s">
        <v>1452</v>
      </c>
      <c r="C28" s="161" t="s">
        <v>1453</v>
      </c>
      <c r="D28" s="161" t="s">
        <v>1356</v>
      </c>
    </row>
    <row r="29" spans="1:6" ht="10.5" customHeight="1" x14ac:dyDescent="0.25">
      <c r="A29" s="161" t="s">
        <v>1361</v>
      </c>
      <c r="B29" s="161" t="s">
        <v>1454</v>
      </c>
      <c r="C29" s="161" t="s">
        <v>1455</v>
      </c>
      <c r="D29" s="161" t="s">
        <v>1356</v>
      </c>
    </row>
    <row r="30" spans="1:6" ht="10.5" customHeight="1" x14ac:dyDescent="0.25">
      <c r="A30" s="161" t="s">
        <v>1361</v>
      </c>
      <c r="B30" s="161" t="s">
        <v>1456</v>
      </c>
      <c r="C30" s="161" t="s">
        <v>1457</v>
      </c>
      <c r="D30" s="161" t="s">
        <v>1356</v>
      </c>
    </row>
    <row r="31" spans="1:6" ht="10.5" customHeight="1" x14ac:dyDescent="0.25">
      <c r="A31" s="161" t="s">
        <v>1361</v>
      </c>
      <c r="B31" s="161" t="s">
        <v>1458</v>
      </c>
      <c r="C31" s="161" t="s">
        <v>1459</v>
      </c>
      <c r="D31" s="161" t="s">
        <v>1356</v>
      </c>
    </row>
    <row r="32" spans="1:6" ht="10.5" customHeight="1" x14ac:dyDescent="0.25">
      <c r="A32" s="161" t="s">
        <v>1361</v>
      </c>
      <c r="B32" s="161" t="s">
        <v>1460</v>
      </c>
      <c r="C32" s="161" t="s">
        <v>1461</v>
      </c>
      <c r="D32" s="161" t="s">
        <v>1356</v>
      </c>
    </row>
    <row r="33" spans="1:4" ht="10.5" customHeight="1" x14ac:dyDescent="0.25">
      <c r="A33" s="161" t="s">
        <v>1361</v>
      </c>
      <c r="B33" s="161" t="s">
        <v>1462</v>
      </c>
      <c r="C33" s="161" t="s">
        <v>1463</v>
      </c>
      <c r="D33" s="161" t="s">
        <v>1356</v>
      </c>
    </row>
    <row r="34" spans="1:4" ht="10.5" customHeight="1" x14ac:dyDescent="0.25">
      <c r="A34" s="161" t="s">
        <v>1361</v>
      </c>
      <c r="B34" s="161" t="s">
        <v>1464</v>
      </c>
      <c r="C34" s="161" t="s">
        <v>1465</v>
      </c>
      <c r="D34" s="161" t="s">
        <v>1356</v>
      </c>
    </row>
    <row r="35" spans="1:4" ht="10.5" customHeight="1" x14ac:dyDescent="0.25">
      <c r="A35" s="161" t="s">
        <v>1361</v>
      </c>
      <c r="B35" s="161" t="s">
        <v>1466</v>
      </c>
      <c r="C35" s="161" t="s">
        <v>1467</v>
      </c>
      <c r="D35" s="161" t="s">
        <v>1356</v>
      </c>
    </row>
    <row r="36" spans="1:4" ht="10.5" customHeight="1" x14ac:dyDescent="0.25">
      <c r="A36" s="161" t="s">
        <v>1365</v>
      </c>
      <c r="B36" s="161" t="s">
        <v>1365</v>
      </c>
      <c r="C36" s="161" t="s">
        <v>1468</v>
      </c>
      <c r="D36" s="161" t="s">
        <v>1352</v>
      </c>
    </row>
    <row r="37" spans="1:4" ht="10.5" customHeight="1" x14ac:dyDescent="0.25">
      <c r="A37" s="161" t="s">
        <v>1365</v>
      </c>
      <c r="B37" s="161" t="s">
        <v>1469</v>
      </c>
      <c r="C37" s="161" t="s">
        <v>1470</v>
      </c>
      <c r="D37" s="161" t="s">
        <v>1356</v>
      </c>
    </row>
    <row r="38" spans="1:4" ht="10.5" customHeight="1" x14ac:dyDescent="0.25">
      <c r="A38" s="161" t="s">
        <v>1365</v>
      </c>
      <c r="B38" s="161" t="s">
        <v>1471</v>
      </c>
      <c r="C38" s="161" t="s">
        <v>1472</v>
      </c>
      <c r="D38" s="161" t="s">
        <v>1356</v>
      </c>
    </row>
    <row r="39" spans="1:4" ht="10.5" customHeight="1" x14ac:dyDescent="0.25">
      <c r="A39" s="161" t="s">
        <v>1365</v>
      </c>
      <c r="B39" s="161" t="s">
        <v>1473</v>
      </c>
      <c r="C39" s="161" t="s">
        <v>1474</v>
      </c>
      <c r="D39" s="161" t="s">
        <v>1356</v>
      </c>
    </row>
    <row r="40" spans="1:4" ht="10.5" customHeight="1" x14ac:dyDescent="0.25">
      <c r="A40" s="161" t="s">
        <v>1365</v>
      </c>
      <c r="B40" s="161" t="s">
        <v>1475</v>
      </c>
      <c r="C40" s="161" t="s">
        <v>1476</v>
      </c>
      <c r="D40" s="161" t="s">
        <v>1356</v>
      </c>
    </row>
    <row r="41" spans="1:4" ht="10.5" customHeight="1" x14ac:dyDescent="0.25">
      <c r="A41" s="161" t="s">
        <v>1365</v>
      </c>
      <c r="B41" s="161" t="s">
        <v>1477</v>
      </c>
      <c r="C41" s="161" t="s">
        <v>1478</v>
      </c>
      <c r="D41" s="161" t="s">
        <v>1356</v>
      </c>
    </row>
    <row r="42" spans="1:4" ht="10.5" customHeight="1" x14ac:dyDescent="0.25">
      <c r="A42" s="161" t="s">
        <v>1365</v>
      </c>
      <c r="B42" s="161" t="s">
        <v>1479</v>
      </c>
      <c r="C42" s="161" t="s">
        <v>1480</v>
      </c>
      <c r="D42" s="161" t="s">
        <v>1356</v>
      </c>
    </row>
    <row r="43" spans="1:4" ht="10.5" customHeight="1" x14ac:dyDescent="0.25">
      <c r="A43" s="161" t="s">
        <v>1365</v>
      </c>
      <c r="B43" s="161" t="s">
        <v>1481</v>
      </c>
      <c r="C43" s="161" t="s">
        <v>1482</v>
      </c>
      <c r="D43" s="161" t="s">
        <v>1356</v>
      </c>
    </row>
    <row r="44" spans="1:4" ht="10.5" customHeight="1" x14ac:dyDescent="0.25">
      <c r="A44" s="161" t="s">
        <v>1365</v>
      </c>
      <c r="B44" s="161" t="s">
        <v>1483</v>
      </c>
      <c r="C44" s="161" t="s">
        <v>1484</v>
      </c>
      <c r="D44" s="161" t="s">
        <v>1356</v>
      </c>
    </row>
    <row r="45" spans="1:4" ht="10.5" customHeight="1" x14ac:dyDescent="0.25">
      <c r="A45" s="161" t="s">
        <v>1365</v>
      </c>
      <c r="B45" s="161" t="s">
        <v>1485</v>
      </c>
      <c r="C45" s="161" t="s">
        <v>1486</v>
      </c>
      <c r="D45" s="161" t="s">
        <v>1356</v>
      </c>
    </row>
    <row r="46" spans="1:4" ht="10.5" customHeight="1" x14ac:dyDescent="0.25">
      <c r="A46" s="161" t="s">
        <v>1369</v>
      </c>
      <c r="B46" s="161" t="s">
        <v>1487</v>
      </c>
      <c r="C46" s="161" t="s">
        <v>1488</v>
      </c>
      <c r="D46" s="161" t="s">
        <v>1356</v>
      </c>
    </row>
    <row r="47" spans="1:4" ht="10.5" customHeight="1" x14ac:dyDescent="0.25">
      <c r="A47" s="161" t="s">
        <v>1369</v>
      </c>
      <c r="B47" s="161" t="s">
        <v>1489</v>
      </c>
      <c r="C47" s="161" t="s">
        <v>1490</v>
      </c>
      <c r="D47" s="161" t="s">
        <v>1356</v>
      </c>
    </row>
    <row r="48" spans="1:4" ht="10.5" customHeight="1" x14ac:dyDescent="0.25">
      <c r="A48" s="161" t="s">
        <v>1369</v>
      </c>
      <c r="B48" s="161" t="s">
        <v>1369</v>
      </c>
      <c r="C48" s="161" t="s">
        <v>1491</v>
      </c>
      <c r="D48" s="161" t="s">
        <v>1352</v>
      </c>
    </row>
    <row r="49" spans="1:4" ht="10.5" customHeight="1" x14ac:dyDescent="0.25">
      <c r="A49" s="161" t="s">
        <v>1369</v>
      </c>
      <c r="B49" s="161" t="s">
        <v>1492</v>
      </c>
      <c r="C49" s="161" t="s">
        <v>1493</v>
      </c>
      <c r="D49" s="161" t="s">
        <v>1356</v>
      </c>
    </row>
    <row r="50" spans="1:4" ht="10.5" customHeight="1" x14ac:dyDescent="0.25">
      <c r="A50" s="161" t="s">
        <v>1369</v>
      </c>
      <c r="B50" s="161" t="s">
        <v>1494</v>
      </c>
      <c r="C50" s="161" t="s">
        <v>1495</v>
      </c>
      <c r="D50" s="161" t="s">
        <v>1356</v>
      </c>
    </row>
    <row r="51" spans="1:4" ht="10.5" customHeight="1" x14ac:dyDescent="0.25">
      <c r="A51" s="161" t="s">
        <v>1369</v>
      </c>
      <c r="B51" s="161" t="s">
        <v>1496</v>
      </c>
      <c r="C51" s="161" t="s">
        <v>1497</v>
      </c>
      <c r="D51" s="161" t="s">
        <v>1356</v>
      </c>
    </row>
    <row r="52" spans="1:4" ht="10.5" customHeight="1" x14ac:dyDescent="0.25">
      <c r="A52" s="161" t="s">
        <v>1369</v>
      </c>
      <c r="B52" s="161" t="s">
        <v>1498</v>
      </c>
      <c r="C52" s="161" t="s">
        <v>1499</v>
      </c>
      <c r="D52" s="161" t="s">
        <v>1356</v>
      </c>
    </row>
    <row r="53" spans="1:4" ht="10.5" customHeight="1" x14ac:dyDescent="0.25">
      <c r="A53" s="161" t="s">
        <v>1369</v>
      </c>
      <c r="B53" s="161" t="s">
        <v>1500</v>
      </c>
      <c r="C53" s="161" t="s">
        <v>1501</v>
      </c>
      <c r="D53" s="161" t="s">
        <v>1356</v>
      </c>
    </row>
    <row r="54" spans="1:4" ht="10.5" customHeight="1" x14ac:dyDescent="0.25">
      <c r="A54" s="161" t="s">
        <v>1369</v>
      </c>
      <c r="B54" s="161" t="s">
        <v>1502</v>
      </c>
      <c r="C54" s="161" t="s">
        <v>1503</v>
      </c>
      <c r="D54" s="161" t="s">
        <v>1356</v>
      </c>
    </row>
    <row r="55" spans="1:4" ht="10.5" customHeight="1" x14ac:dyDescent="0.25">
      <c r="A55" s="161" t="s">
        <v>1369</v>
      </c>
      <c r="B55" s="161" t="s">
        <v>1504</v>
      </c>
      <c r="C55" s="161" t="s">
        <v>1505</v>
      </c>
      <c r="D55" s="161" t="s">
        <v>1356</v>
      </c>
    </row>
    <row r="56" spans="1:4" ht="10.5" customHeight="1" x14ac:dyDescent="0.25">
      <c r="A56" s="161" t="s">
        <v>1369</v>
      </c>
      <c r="B56" s="161" t="s">
        <v>1506</v>
      </c>
      <c r="C56" s="161" t="s">
        <v>1507</v>
      </c>
      <c r="D56" s="161" t="s">
        <v>1356</v>
      </c>
    </row>
    <row r="57" spans="1:4" ht="10.5" customHeight="1" x14ac:dyDescent="0.25">
      <c r="A57" s="161" t="s">
        <v>1369</v>
      </c>
      <c r="B57" s="161" t="s">
        <v>1508</v>
      </c>
      <c r="C57" s="161" t="s">
        <v>1509</v>
      </c>
      <c r="D57" s="161" t="s">
        <v>1356</v>
      </c>
    </row>
    <row r="58" spans="1:4" ht="10.5" customHeight="1" x14ac:dyDescent="0.25">
      <c r="A58" s="161" t="s">
        <v>1369</v>
      </c>
      <c r="B58" s="161" t="s">
        <v>1510</v>
      </c>
      <c r="C58" s="161" t="s">
        <v>1511</v>
      </c>
      <c r="D58" s="161" t="s">
        <v>1356</v>
      </c>
    </row>
    <row r="59" spans="1:4" ht="10.5" customHeight="1" x14ac:dyDescent="0.25">
      <c r="A59" s="161" t="s">
        <v>1369</v>
      </c>
      <c r="B59" s="161" t="s">
        <v>1512</v>
      </c>
      <c r="C59" s="161" t="s">
        <v>1513</v>
      </c>
      <c r="D59" s="161" t="s">
        <v>1356</v>
      </c>
    </row>
    <row r="60" spans="1:4" ht="10.5" customHeight="1" x14ac:dyDescent="0.25">
      <c r="A60" s="161" t="s">
        <v>1369</v>
      </c>
      <c r="B60" s="161" t="s">
        <v>1514</v>
      </c>
      <c r="C60" s="161" t="s">
        <v>1515</v>
      </c>
      <c r="D60" s="161" t="s">
        <v>1356</v>
      </c>
    </row>
    <row r="61" spans="1:4" ht="10.5" customHeight="1" x14ac:dyDescent="0.25">
      <c r="A61" s="161" t="s">
        <v>1369</v>
      </c>
      <c r="B61" s="161" t="s">
        <v>1516</v>
      </c>
      <c r="C61" s="161" t="s">
        <v>1517</v>
      </c>
      <c r="D61" s="161" t="s">
        <v>1356</v>
      </c>
    </row>
    <row r="62" spans="1:4" ht="10.5" customHeight="1" x14ac:dyDescent="0.25">
      <c r="A62" s="161" t="s">
        <v>1369</v>
      </c>
      <c r="B62" s="161" t="s">
        <v>1518</v>
      </c>
      <c r="C62" s="161" t="s">
        <v>1519</v>
      </c>
      <c r="D62" s="161" t="s">
        <v>1356</v>
      </c>
    </row>
    <row r="63" spans="1:4" ht="10.5" customHeight="1" x14ac:dyDescent="0.25">
      <c r="A63" s="161" t="s">
        <v>1369</v>
      </c>
      <c r="B63" s="161" t="s">
        <v>1520</v>
      </c>
      <c r="C63" s="161" t="s">
        <v>1521</v>
      </c>
      <c r="D63" s="161" t="s">
        <v>1356</v>
      </c>
    </row>
    <row r="64" spans="1:4" ht="10.5" customHeight="1" x14ac:dyDescent="0.25">
      <c r="A64" s="161" t="s">
        <v>1369</v>
      </c>
      <c r="B64" s="161" t="s">
        <v>1522</v>
      </c>
      <c r="C64" s="161" t="s">
        <v>1523</v>
      </c>
      <c r="D64" s="161" t="s">
        <v>1356</v>
      </c>
    </row>
    <row r="65" spans="1:4" ht="10.5" customHeight="1" x14ac:dyDescent="0.25">
      <c r="A65" s="161" t="s">
        <v>1369</v>
      </c>
      <c r="B65" s="161" t="s">
        <v>1524</v>
      </c>
      <c r="C65" s="161" t="s">
        <v>1525</v>
      </c>
      <c r="D65" s="161" t="s">
        <v>1356</v>
      </c>
    </row>
    <row r="66" spans="1:4" ht="10.5" customHeight="1" x14ac:dyDescent="0.25">
      <c r="A66" s="161" t="s">
        <v>1373</v>
      </c>
      <c r="B66" s="161" t="s">
        <v>1526</v>
      </c>
      <c r="C66" s="161" t="s">
        <v>1527</v>
      </c>
      <c r="D66" s="161" t="s">
        <v>1356</v>
      </c>
    </row>
    <row r="67" spans="1:4" ht="10.5" customHeight="1" x14ac:dyDescent="0.25">
      <c r="A67" s="161" t="s">
        <v>1373</v>
      </c>
      <c r="B67" s="161" t="s">
        <v>1528</v>
      </c>
      <c r="C67" s="161" t="s">
        <v>1529</v>
      </c>
      <c r="D67" s="161" t="s">
        <v>1356</v>
      </c>
    </row>
    <row r="68" spans="1:4" ht="10.5" customHeight="1" x14ac:dyDescent="0.25">
      <c r="A68" s="161" t="s">
        <v>1373</v>
      </c>
      <c r="B68" s="161" t="s">
        <v>1373</v>
      </c>
      <c r="C68" s="161" t="s">
        <v>1530</v>
      </c>
      <c r="D68" s="161" t="s">
        <v>1352</v>
      </c>
    </row>
    <row r="69" spans="1:4" ht="10.5" customHeight="1" x14ac:dyDescent="0.25">
      <c r="A69" s="161" t="s">
        <v>1373</v>
      </c>
      <c r="B69" s="161" t="s">
        <v>1531</v>
      </c>
      <c r="C69" s="161" t="s">
        <v>1532</v>
      </c>
      <c r="D69" s="161" t="s">
        <v>1356</v>
      </c>
    </row>
    <row r="70" spans="1:4" ht="10.5" customHeight="1" x14ac:dyDescent="0.25">
      <c r="A70" s="161" t="s">
        <v>1373</v>
      </c>
      <c r="B70" s="161" t="s">
        <v>1533</v>
      </c>
      <c r="C70" s="161" t="s">
        <v>1534</v>
      </c>
      <c r="D70" s="161" t="s">
        <v>1356</v>
      </c>
    </row>
    <row r="71" spans="1:4" ht="10.5" customHeight="1" x14ac:dyDescent="0.25">
      <c r="A71" s="161" t="s">
        <v>1373</v>
      </c>
      <c r="B71" s="161" t="s">
        <v>1535</v>
      </c>
      <c r="C71" s="161" t="s">
        <v>1536</v>
      </c>
      <c r="D71" s="161" t="s">
        <v>1356</v>
      </c>
    </row>
    <row r="72" spans="1:4" ht="10.5" customHeight="1" x14ac:dyDescent="0.25">
      <c r="A72" s="161" t="s">
        <v>1373</v>
      </c>
      <c r="B72" s="161" t="s">
        <v>1537</v>
      </c>
      <c r="C72" s="161" t="s">
        <v>1538</v>
      </c>
      <c r="D72" s="161" t="s">
        <v>1356</v>
      </c>
    </row>
    <row r="73" spans="1:4" ht="10.5" customHeight="1" x14ac:dyDescent="0.25">
      <c r="A73" s="161" t="s">
        <v>1373</v>
      </c>
      <c r="B73" s="161" t="s">
        <v>1539</v>
      </c>
      <c r="C73" s="161" t="s">
        <v>1540</v>
      </c>
      <c r="D73" s="161" t="s">
        <v>1356</v>
      </c>
    </row>
    <row r="74" spans="1:4" ht="10.5" customHeight="1" x14ac:dyDescent="0.25">
      <c r="A74" s="161" t="s">
        <v>1373</v>
      </c>
      <c r="B74" s="161" t="s">
        <v>1541</v>
      </c>
      <c r="C74" s="161" t="s">
        <v>1542</v>
      </c>
      <c r="D74" s="161" t="s">
        <v>1356</v>
      </c>
    </row>
    <row r="75" spans="1:4" ht="10.5" customHeight="1" x14ac:dyDescent="0.25">
      <c r="A75" s="161" t="s">
        <v>1373</v>
      </c>
      <c r="B75" s="161" t="s">
        <v>1543</v>
      </c>
      <c r="C75" s="161" t="s">
        <v>1544</v>
      </c>
      <c r="D75" s="161" t="s">
        <v>1356</v>
      </c>
    </row>
    <row r="76" spans="1:4" ht="10.5" customHeight="1" x14ac:dyDescent="0.25">
      <c r="A76" s="161" t="s">
        <v>1373</v>
      </c>
      <c r="B76" s="161" t="s">
        <v>1545</v>
      </c>
      <c r="C76" s="161" t="s">
        <v>1546</v>
      </c>
      <c r="D76" s="161" t="s">
        <v>1356</v>
      </c>
    </row>
    <row r="77" spans="1:4" ht="10.5" customHeight="1" x14ac:dyDescent="0.25">
      <c r="A77" s="161" t="s">
        <v>1373</v>
      </c>
      <c r="B77" s="161" t="s">
        <v>1547</v>
      </c>
      <c r="C77" s="161" t="s">
        <v>1548</v>
      </c>
      <c r="D77" s="161" t="s">
        <v>1356</v>
      </c>
    </row>
    <row r="78" spans="1:4" ht="10.5" customHeight="1" x14ac:dyDescent="0.25">
      <c r="A78" s="161" t="s">
        <v>1373</v>
      </c>
      <c r="B78" s="161" t="s">
        <v>1549</v>
      </c>
      <c r="C78" s="161" t="s">
        <v>1550</v>
      </c>
      <c r="D78" s="161" t="s">
        <v>1356</v>
      </c>
    </row>
    <row r="79" spans="1:4" ht="10.5" customHeight="1" x14ac:dyDescent="0.25">
      <c r="A79" s="161" t="s">
        <v>1373</v>
      </c>
      <c r="B79" s="161" t="s">
        <v>1551</v>
      </c>
      <c r="C79" s="161" t="s">
        <v>1552</v>
      </c>
      <c r="D79" s="161" t="s">
        <v>1356</v>
      </c>
    </row>
    <row r="80" spans="1:4" ht="10.5" customHeight="1" x14ac:dyDescent="0.25">
      <c r="A80" s="161" t="s">
        <v>1373</v>
      </c>
      <c r="B80" s="161" t="s">
        <v>1553</v>
      </c>
      <c r="C80" s="161" t="s">
        <v>1554</v>
      </c>
      <c r="D80" s="161" t="s">
        <v>1356</v>
      </c>
    </row>
    <row r="81" spans="1:4" ht="10.5" customHeight="1" x14ac:dyDescent="0.25">
      <c r="A81" s="161" t="s">
        <v>1377</v>
      </c>
      <c r="B81" s="161" t="s">
        <v>1377</v>
      </c>
      <c r="C81" s="161" t="s">
        <v>1555</v>
      </c>
      <c r="D81" s="161" t="s">
        <v>1556</v>
      </c>
    </row>
    <row r="82" spans="1:4" ht="10.5" customHeight="1" x14ac:dyDescent="0.25">
      <c r="A82" s="161" t="s">
        <v>1381</v>
      </c>
      <c r="B82" s="161" t="s">
        <v>1381</v>
      </c>
      <c r="C82" s="161" t="s">
        <v>1557</v>
      </c>
      <c r="D82" s="161" t="s">
        <v>1556</v>
      </c>
    </row>
    <row r="83" spans="1:4" ht="10.5" customHeight="1" x14ac:dyDescent="0.25">
      <c r="A83" s="161" t="s">
        <v>1385</v>
      </c>
      <c r="B83" s="161" t="s">
        <v>1558</v>
      </c>
      <c r="C83" s="161" t="s">
        <v>1559</v>
      </c>
      <c r="D83" s="161" t="s">
        <v>1356</v>
      </c>
    </row>
    <row r="84" spans="1:4" ht="10.5" customHeight="1" x14ac:dyDescent="0.25">
      <c r="A84" s="161" t="s">
        <v>1385</v>
      </c>
      <c r="B84" s="161" t="s">
        <v>1560</v>
      </c>
      <c r="C84" s="161" t="s">
        <v>1561</v>
      </c>
      <c r="D84" s="161" t="s">
        <v>1356</v>
      </c>
    </row>
    <row r="85" spans="1:4" ht="10.5" customHeight="1" x14ac:dyDescent="0.25">
      <c r="A85" s="161" t="s">
        <v>1385</v>
      </c>
      <c r="B85" s="161" t="s">
        <v>1562</v>
      </c>
      <c r="C85" s="161" t="s">
        <v>1563</v>
      </c>
      <c r="D85" s="161" t="s">
        <v>1356</v>
      </c>
    </row>
    <row r="86" spans="1:4" ht="10.5" customHeight="1" x14ac:dyDescent="0.25">
      <c r="A86" s="161" t="s">
        <v>1385</v>
      </c>
      <c r="B86" s="161" t="s">
        <v>1564</v>
      </c>
      <c r="C86" s="161" t="s">
        <v>1565</v>
      </c>
      <c r="D86" s="161" t="s">
        <v>1356</v>
      </c>
    </row>
    <row r="87" spans="1:4" ht="10.5" customHeight="1" x14ac:dyDescent="0.25">
      <c r="A87" s="161" t="s">
        <v>1385</v>
      </c>
      <c r="B87" s="161" t="s">
        <v>1566</v>
      </c>
      <c r="C87" s="161" t="s">
        <v>1567</v>
      </c>
      <c r="D87" s="161" t="s">
        <v>1356</v>
      </c>
    </row>
    <row r="88" spans="1:4" ht="10.5" customHeight="1" x14ac:dyDescent="0.25">
      <c r="A88" s="161" t="s">
        <v>1385</v>
      </c>
      <c r="B88" s="161" t="s">
        <v>1568</v>
      </c>
      <c r="C88" s="161" t="s">
        <v>1569</v>
      </c>
      <c r="D88" s="161" t="s">
        <v>1356</v>
      </c>
    </row>
    <row r="89" spans="1:4" ht="10.5" customHeight="1" x14ac:dyDescent="0.25">
      <c r="A89" s="161" t="s">
        <v>1385</v>
      </c>
      <c r="B89" s="161" t="s">
        <v>1385</v>
      </c>
      <c r="C89" s="161" t="s">
        <v>1570</v>
      </c>
      <c r="D89" s="161" t="s">
        <v>1352</v>
      </c>
    </row>
    <row r="90" spans="1:4" ht="10.5" customHeight="1" x14ac:dyDescent="0.25">
      <c r="A90" s="161" t="s">
        <v>1385</v>
      </c>
      <c r="B90" s="161" t="s">
        <v>1571</v>
      </c>
      <c r="C90" s="161" t="s">
        <v>1572</v>
      </c>
      <c r="D90" s="161" t="s">
        <v>1356</v>
      </c>
    </row>
    <row r="91" spans="1:4" ht="10.5" customHeight="1" x14ac:dyDescent="0.25">
      <c r="A91" s="161" t="s">
        <v>1385</v>
      </c>
      <c r="B91" s="161" t="s">
        <v>1573</v>
      </c>
      <c r="C91" s="161" t="s">
        <v>1574</v>
      </c>
      <c r="D91" s="161" t="s">
        <v>1356</v>
      </c>
    </row>
    <row r="92" spans="1:4" ht="10.5" customHeight="1" x14ac:dyDescent="0.25">
      <c r="A92" s="161" t="s">
        <v>1385</v>
      </c>
      <c r="B92" s="161" t="s">
        <v>1575</v>
      </c>
      <c r="C92" s="161" t="s">
        <v>1576</v>
      </c>
      <c r="D92" s="161" t="s">
        <v>1356</v>
      </c>
    </row>
    <row r="93" spans="1:4" ht="10.5" customHeight="1" x14ac:dyDescent="0.25">
      <c r="A93" s="161" t="s">
        <v>1385</v>
      </c>
      <c r="B93" s="161" t="s">
        <v>1577</v>
      </c>
      <c r="C93" s="161" t="s">
        <v>1578</v>
      </c>
      <c r="D93" s="161" t="s">
        <v>1356</v>
      </c>
    </row>
    <row r="94" spans="1:4" ht="10.5" customHeight="1" x14ac:dyDescent="0.25">
      <c r="A94" s="161" t="s">
        <v>1385</v>
      </c>
      <c r="B94" s="161" t="s">
        <v>1579</v>
      </c>
      <c r="C94" s="161" t="s">
        <v>1580</v>
      </c>
      <c r="D94" s="161" t="s">
        <v>1356</v>
      </c>
    </row>
    <row r="95" spans="1:4" ht="10.5" customHeight="1" x14ac:dyDescent="0.25">
      <c r="A95" s="161" t="s">
        <v>1385</v>
      </c>
      <c r="B95" s="161" t="s">
        <v>1581</v>
      </c>
      <c r="C95" s="161" t="s">
        <v>1582</v>
      </c>
      <c r="D95" s="161" t="s">
        <v>1356</v>
      </c>
    </row>
    <row r="96" spans="1:4" ht="10.5" customHeight="1" x14ac:dyDescent="0.25">
      <c r="A96" s="161" t="s">
        <v>1385</v>
      </c>
      <c r="B96" s="161" t="s">
        <v>1583</v>
      </c>
      <c r="C96" s="161" t="s">
        <v>1584</v>
      </c>
      <c r="D96" s="161" t="s">
        <v>1356</v>
      </c>
    </row>
    <row r="97" spans="1:4" ht="10.5" customHeight="1" x14ac:dyDescent="0.25">
      <c r="A97" s="161" t="s">
        <v>1385</v>
      </c>
      <c r="B97" s="161" t="s">
        <v>1585</v>
      </c>
      <c r="C97" s="161" t="s">
        <v>1586</v>
      </c>
      <c r="D97" s="161" t="s">
        <v>1356</v>
      </c>
    </row>
    <row r="98" spans="1:4" ht="10.5" customHeight="1" x14ac:dyDescent="0.25">
      <c r="A98" s="161" t="s">
        <v>1385</v>
      </c>
      <c r="B98" s="161" t="s">
        <v>1587</v>
      </c>
      <c r="C98" s="161" t="s">
        <v>1588</v>
      </c>
      <c r="D98" s="161" t="s">
        <v>1356</v>
      </c>
    </row>
    <row r="99" spans="1:4" ht="10.5" customHeight="1" x14ac:dyDescent="0.25">
      <c r="A99" s="161" t="s">
        <v>1385</v>
      </c>
      <c r="B99" s="161" t="s">
        <v>1589</v>
      </c>
      <c r="C99" s="161" t="s">
        <v>1590</v>
      </c>
      <c r="D99" s="161" t="s">
        <v>1356</v>
      </c>
    </row>
    <row r="100" spans="1:4" ht="10.5" customHeight="1" x14ac:dyDescent="0.25">
      <c r="A100" s="161" t="s">
        <v>1389</v>
      </c>
      <c r="B100" s="161" t="s">
        <v>1591</v>
      </c>
      <c r="C100" s="161" t="s">
        <v>1592</v>
      </c>
      <c r="D100" s="161" t="s">
        <v>1356</v>
      </c>
    </row>
    <row r="101" spans="1:4" ht="10.5" customHeight="1" x14ac:dyDescent="0.25">
      <c r="A101" s="161" t="s">
        <v>1389</v>
      </c>
      <c r="B101" s="161" t="s">
        <v>1593</v>
      </c>
      <c r="C101" s="161" t="s">
        <v>1594</v>
      </c>
      <c r="D101" s="161" t="s">
        <v>1356</v>
      </c>
    </row>
    <row r="102" spans="1:4" ht="10.5" customHeight="1" x14ac:dyDescent="0.25">
      <c r="A102" s="161" t="s">
        <v>1389</v>
      </c>
      <c r="B102" s="161" t="s">
        <v>1595</v>
      </c>
      <c r="C102" s="161" t="s">
        <v>1596</v>
      </c>
      <c r="D102" s="161" t="s">
        <v>1356</v>
      </c>
    </row>
    <row r="103" spans="1:4" ht="10.5" customHeight="1" x14ac:dyDescent="0.25">
      <c r="A103" s="161" t="s">
        <v>1389</v>
      </c>
      <c r="B103" s="161" t="s">
        <v>1597</v>
      </c>
      <c r="C103" s="161" t="s">
        <v>1598</v>
      </c>
      <c r="D103" s="161" t="s">
        <v>1356</v>
      </c>
    </row>
    <row r="104" spans="1:4" ht="10.5" customHeight="1" x14ac:dyDescent="0.25">
      <c r="A104" s="161" t="s">
        <v>1389</v>
      </c>
      <c r="B104" s="161" t="s">
        <v>1599</v>
      </c>
      <c r="C104" s="161" t="s">
        <v>1600</v>
      </c>
      <c r="D104" s="161" t="s">
        <v>1356</v>
      </c>
    </row>
    <row r="105" spans="1:4" ht="10.5" customHeight="1" x14ac:dyDescent="0.25">
      <c r="A105" s="161" t="s">
        <v>1389</v>
      </c>
      <c r="B105" s="161" t="s">
        <v>1601</v>
      </c>
      <c r="C105" s="161" t="s">
        <v>1602</v>
      </c>
      <c r="D105" s="161" t="s">
        <v>1356</v>
      </c>
    </row>
    <row r="106" spans="1:4" ht="10.5" customHeight="1" x14ac:dyDescent="0.25">
      <c r="A106" s="161" t="s">
        <v>1389</v>
      </c>
      <c r="B106" s="161" t="s">
        <v>1389</v>
      </c>
      <c r="C106" s="161" t="s">
        <v>1603</v>
      </c>
      <c r="D106" s="161" t="s">
        <v>1352</v>
      </c>
    </row>
    <row r="107" spans="1:4" ht="10.5" customHeight="1" x14ac:dyDescent="0.25">
      <c r="A107" s="161" t="s">
        <v>1389</v>
      </c>
      <c r="B107" s="161" t="s">
        <v>1604</v>
      </c>
      <c r="C107" s="161" t="s">
        <v>1605</v>
      </c>
      <c r="D107" s="161" t="s">
        <v>1356</v>
      </c>
    </row>
    <row r="108" spans="1:4" ht="10.5" customHeight="1" x14ac:dyDescent="0.25">
      <c r="A108" s="161" t="s">
        <v>1389</v>
      </c>
      <c r="B108" s="161" t="s">
        <v>1606</v>
      </c>
      <c r="C108" s="161" t="s">
        <v>1607</v>
      </c>
      <c r="D108" s="161" t="s">
        <v>1356</v>
      </c>
    </row>
    <row r="109" spans="1:4" ht="10.5" customHeight="1" x14ac:dyDescent="0.25">
      <c r="A109" s="161" t="s">
        <v>1389</v>
      </c>
      <c r="B109" s="161" t="s">
        <v>1608</v>
      </c>
      <c r="C109" s="161" t="s">
        <v>1609</v>
      </c>
      <c r="D109" s="161" t="s">
        <v>1356</v>
      </c>
    </row>
    <row r="110" spans="1:4" ht="10.5" customHeight="1" x14ac:dyDescent="0.25">
      <c r="A110" s="161" t="s">
        <v>1389</v>
      </c>
      <c r="B110" s="161" t="s">
        <v>1610</v>
      </c>
      <c r="C110" s="161" t="s">
        <v>1611</v>
      </c>
      <c r="D110" s="161" t="s">
        <v>1356</v>
      </c>
    </row>
    <row r="111" spans="1:4" ht="10.5" customHeight="1" x14ac:dyDescent="0.25">
      <c r="A111" s="161" t="s">
        <v>1389</v>
      </c>
      <c r="B111" s="161" t="s">
        <v>1612</v>
      </c>
      <c r="C111" s="161" t="s">
        <v>1613</v>
      </c>
      <c r="D111" s="161" t="s">
        <v>1356</v>
      </c>
    </row>
    <row r="112" spans="1:4" ht="10.5" customHeight="1" x14ac:dyDescent="0.25">
      <c r="A112" s="161" t="s">
        <v>1389</v>
      </c>
      <c r="B112" s="161" t="s">
        <v>1614</v>
      </c>
      <c r="C112" s="161" t="s">
        <v>1615</v>
      </c>
      <c r="D112" s="161" t="s">
        <v>1356</v>
      </c>
    </row>
    <row r="113" spans="1:4" ht="10.5" customHeight="1" x14ac:dyDescent="0.25">
      <c r="A113" s="161" t="s">
        <v>1389</v>
      </c>
      <c r="B113" s="161" t="s">
        <v>1616</v>
      </c>
      <c r="C113" s="161" t="s">
        <v>1617</v>
      </c>
      <c r="D113" s="161" t="s">
        <v>1356</v>
      </c>
    </row>
    <row r="114" spans="1:4" ht="10.5" customHeight="1" x14ac:dyDescent="0.25">
      <c r="A114" s="161" t="s">
        <v>1389</v>
      </c>
      <c r="B114" s="161" t="s">
        <v>1618</v>
      </c>
      <c r="C114" s="161" t="s">
        <v>1619</v>
      </c>
      <c r="D114" s="161" t="s">
        <v>1356</v>
      </c>
    </row>
    <row r="115" spans="1:4" ht="10.5" customHeight="1" x14ac:dyDescent="0.25">
      <c r="A115" s="161" t="s">
        <v>1389</v>
      </c>
      <c r="B115" s="161" t="s">
        <v>1620</v>
      </c>
      <c r="C115" s="161" t="s">
        <v>1621</v>
      </c>
      <c r="D115" s="161" t="s">
        <v>1356</v>
      </c>
    </row>
    <row r="116" spans="1:4" ht="10.5" customHeight="1" x14ac:dyDescent="0.25">
      <c r="A116" s="161" t="s">
        <v>1389</v>
      </c>
      <c r="B116" s="161" t="s">
        <v>1622</v>
      </c>
      <c r="C116" s="161" t="s">
        <v>1623</v>
      </c>
      <c r="D116" s="161" t="s">
        <v>1356</v>
      </c>
    </row>
    <row r="117" spans="1:4" ht="10.5" customHeight="1" x14ac:dyDescent="0.25">
      <c r="A117" s="161" t="s">
        <v>1389</v>
      </c>
      <c r="B117" s="161" t="s">
        <v>1624</v>
      </c>
      <c r="C117" s="161" t="s">
        <v>1625</v>
      </c>
      <c r="D117" s="161" t="s">
        <v>1356</v>
      </c>
    </row>
    <row r="118" spans="1:4" ht="10.5" customHeight="1" x14ac:dyDescent="0.25">
      <c r="A118" s="161" t="s">
        <v>1389</v>
      </c>
      <c r="B118" s="161" t="s">
        <v>1626</v>
      </c>
      <c r="C118" s="161" t="s">
        <v>1627</v>
      </c>
      <c r="D118" s="161" t="s">
        <v>1356</v>
      </c>
    </row>
    <row r="119" spans="1:4" ht="10.5" customHeight="1" x14ac:dyDescent="0.25">
      <c r="A119" s="161" t="s">
        <v>1389</v>
      </c>
      <c r="B119" s="161" t="s">
        <v>1628</v>
      </c>
      <c r="C119" s="161" t="s">
        <v>1629</v>
      </c>
      <c r="D119" s="161" t="s">
        <v>1356</v>
      </c>
    </row>
    <row r="120" spans="1:4" ht="10.5" customHeight="1" x14ac:dyDescent="0.25">
      <c r="A120" s="161" t="s">
        <v>1389</v>
      </c>
      <c r="B120" s="161" t="s">
        <v>1630</v>
      </c>
      <c r="C120" s="161" t="s">
        <v>1631</v>
      </c>
      <c r="D120" s="161" t="s">
        <v>1356</v>
      </c>
    </row>
    <row r="121" spans="1:4" ht="10.5" customHeight="1" x14ac:dyDescent="0.25">
      <c r="A121" s="161" t="s">
        <v>1389</v>
      </c>
      <c r="B121" s="161" t="s">
        <v>1632</v>
      </c>
      <c r="C121" s="161" t="s">
        <v>1633</v>
      </c>
      <c r="D121" s="161" t="s">
        <v>1356</v>
      </c>
    </row>
    <row r="122" spans="1:4" ht="10.5" customHeight="1" x14ac:dyDescent="0.25">
      <c r="A122" s="161" t="s">
        <v>1389</v>
      </c>
      <c r="B122" s="161" t="s">
        <v>1634</v>
      </c>
      <c r="C122" s="161" t="s">
        <v>1635</v>
      </c>
      <c r="D122" s="161" t="s">
        <v>1356</v>
      </c>
    </row>
    <row r="123" spans="1:4" ht="10.5" customHeight="1" x14ac:dyDescent="0.25">
      <c r="A123" s="161" t="s">
        <v>1393</v>
      </c>
      <c r="B123" s="161" t="s">
        <v>1636</v>
      </c>
      <c r="C123" s="161" t="s">
        <v>1637</v>
      </c>
      <c r="D123" s="161" t="s">
        <v>1356</v>
      </c>
    </row>
    <row r="124" spans="1:4" ht="10.5" customHeight="1" x14ac:dyDescent="0.25">
      <c r="A124" s="161" t="s">
        <v>1393</v>
      </c>
      <c r="B124" s="161" t="s">
        <v>1638</v>
      </c>
      <c r="C124" s="161" t="s">
        <v>1639</v>
      </c>
      <c r="D124" s="161" t="s">
        <v>1356</v>
      </c>
    </row>
    <row r="125" spans="1:4" ht="10.5" customHeight="1" x14ac:dyDescent="0.25">
      <c r="A125" s="161" t="s">
        <v>1393</v>
      </c>
      <c r="B125" s="161" t="s">
        <v>1640</v>
      </c>
      <c r="C125" s="161" t="s">
        <v>1641</v>
      </c>
      <c r="D125" s="161" t="s">
        <v>1356</v>
      </c>
    </row>
    <row r="126" spans="1:4" ht="10.5" customHeight="1" x14ac:dyDescent="0.25">
      <c r="A126" s="161" t="s">
        <v>1393</v>
      </c>
      <c r="B126" s="161" t="s">
        <v>1642</v>
      </c>
      <c r="C126" s="161" t="s">
        <v>1643</v>
      </c>
      <c r="D126" s="161" t="s">
        <v>1356</v>
      </c>
    </row>
    <row r="127" spans="1:4" ht="10.5" customHeight="1" x14ac:dyDescent="0.25">
      <c r="A127" s="161" t="s">
        <v>1393</v>
      </c>
      <c r="B127" s="161" t="s">
        <v>1644</v>
      </c>
      <c r="C127" s="161" t="s">
        <v>1645</v>
      </c>
      <c r="D127" s="161" t="s">
        <v>1356</v>
      </c>
    </row>
    <row r="128" spans="1:4" ht="10.5" customHeight="1" x14ac:dyDescent="0.25">
      <c r="A128" s="161" t="s">
        <v>1393</v>
      </c>
      <c r="B128" s="161" t="s">
        <v>1646</v>
      </c>
      <c r="C128" s="161" t="s">
        <v>1647</v>
      </c>
      <c r="D128" s="161" t="s">
        <v>1356</v>
      </c>
    </row>
    <row r="129" spans="1:4" ht="10.5" customHeight="1" x14ac:dyDescent="0.25">
      <c r="A129" s="161" t="s">
        <v>1393</v>
      </c>
      <c r="B129" s="161" t="s">
        <v>1393</v>
      </c>
      <c r="C129" s="161" t="s">
        <v>1648</v>
      </c>
      <c r="D129" s="161" t="s">
        <v>1352</v>
      </c>
    </row>
    <row r="130" spans="1:4" ht="10.5" customHeight="1" x14ac:dyDescent="0.25">
      <c r="A130" s="161" t="s">
        <v>1393</v>
      </c>
      <c r="B130" s="161" t="s">
        <v>1498</v>
      </c>
      <c r="C130" s="161" t="s">
        <v>1649</v>
      </c>
      <c r="D130" s="161" t="s">
        <v>1356</v>
      </c>
    </row>
    <row r="131" spans="1:4" ht="10.5" customHeight="1" x14ac:dyDescent="0.25">
      <c r="A131" s="161" t="s">
        <v>1393</v>
      </c>
      <c r="B131" s="161" t="s">
        <v>1650</v>
      </c>
      <c r="C131" s="161" t="s">
        <v>1651</v>
      </c>
      <c r="D131" s="161" t="s">
        <v>1356</v>
      </c>
    </row>
    <row r="132" spans="1:4" ht="10.5" customHeight="1" x14ac:dyDescent="0.25">
      <c r="A132" s="161" t="s">
        <v>1393</v>
      </c>
      <c r="B132" s="161" t="s">
        <v>1652</v>
      </c>
      <c r="C132" s="161" t="s">
        <v>1653</v>
      </c>
      <c r="D132" s="161" t="s">
        <v>1356</v>
      </c>
    </row>
    <row r="133" spans="1:4" ht="10.5" customHeight="1" x14ac:dyDescent="0.25">
      <c r="A133" s="161" t="s">
        <v>1393</v>
      </c>
      <c r="B133" s="161" t="s">
        <v>1654</v>
      </c>
      <c r="C133" s="161" t="s">
        <v>1655</v>
      </c>
      <c r="D133" s="161" t="s">
        <v>1356</v>
      </c>
    </row>
    <row r="134" spans="1:4" ht="10.5" customHeight="1" x14ac:dyDescent="0.25">
      <c r="A134" s="161" t="s">
        <v>1393</v>
      </c>
      <c r="B134" s="161" t="s">
        <v>1656</v>
      </c>
      <c r="C134" s="161" t="s">
        <v>1657</v>
      </c>
      <c r="D134" s="161" t="s">
        <v>1356</v>
      </c>
    </row>
    <row r="135" spans="1:4" ht="10.5" customHeight="1" x14ac:dyDescent="0.25">
      <c r="A135" s="161" t="s">
        <v>1393</v>
      </c>
      <c r="B135" s="161" t="s">
        <v>1658</v>
      </c>
      <c r="C135" s="161" t="s">
        <v>1659</v>
      </c>
      <c r="D135" s="161" t="s">
        <v>1356</v>
      </c>
    </row>
    <row r="136" spans="1:4" ht="10.5" customHeight="1" x14ac:dyDescent="0.25">
      <c r="A136" s="161" t="s">
        <v>1393</v>
      </c>
      <c r="B136" s="161" t="s">
        <v>1660</v>
      </c>
      <c r="C136" s="161" t="s">
        <v>1661</v>
      </c>
      <c r="D136" s="161" t="s">
        <v>1356</v>
      </c>
    </row>
    <row r="137" spans="1:4" ht="10.5" customHeight="1" x14ac:dyDescent="0.25">
      <c r="A137" s="161" t="s">
        <v>1397</v>
      </c>
      <c r="B137" s="161" t="s">
        <v>1662</v>
      </c>
      <c r="C137" s="161" t="s">
        <v>1663</v>
      </c>
      <c r="D137" s="161" t="s">
        <v>1356</v>
      </c>
    </row>
    <row r="138" spans="1:4" ht="10.5" customHeight="1" x14ac:dyDescent="0.25">
      <c r="A138" s="161" t="s">
        <v>1397</v>
      </c>
      <c r="B138" s="161" t="s">
        <v>1664</v>
      </c>
      <c r="C138" s="161" t="s">
        <v>1665</v>
      </c>
      <c r="D138" s="161" t="s">
        <v>1356</v>
      </c>
    </row>
    <row r="139" spans="1:4" ht="10.5" customHeight="1" x14ac:dyDescent="0.25">
      <c r="A139" s="161" t="s">
        <v>1397</v>
      </c>
      <c r="B139" s="161" t="s">
        <v>1666</v>
      </c>
      <c r="C139" s="161" t="s">
        <v>1667</v>
      </c>
      <c r="D139" s="161" t="s">
        <v>1356</v>
      </c>
    </row>
    <row r="140" spans="1:4" ht="10.5" customHeight="1" x14ac:dyDescent="0.25">
      <c r="A140" s="161" t="s">
        <v>1397</v>
      </c>
      <c r="B140" s="161" t="s">
        <v>1668</v>
      </c>
      <c r="C140" s="161" t="s">
        <v>1669</v>
      </c>
      <c r="D140" s="161" t="s">
        <v>1356</v>
      </c>
    </row>
    <row r="141" spans="1:4" ht="10.5" customHeight="1" x14ac:dyDescent="0.25">
      <c r="A141" s="161" t="s">
        <v>1397</v>
      </c>
      <c r="B141" s="161" t="s">
        <v>1670</v>
      </c>
      <c r="C141" s="161" t="s">
        <v>1671</v>
      </c>
      <c r="D141" s="161" t="s">
        <v>1356</v>
      </c>
    </row>
    <row r="142" spans="1:4" ht="10.5" customHeight="1" x14ac:dyDescent="0.25">
      <c r="A142" s="161" t="s">
        <v>1397</v>
      </c>
      <c r="B142" s="161" t="s">
        <v>1672</v>
      </c>
      <c r="C142" s="161" t="s">
        <v>1673</v>
      </c>
      <c r="D142" s="161" t="s">
        <v>1356</v>
      </c>
    </row>
    <row r="143" spans="1:4" ht="10.5" customHeight="1" x14ac:dyDescent="0.25">
      <c r="A143" s="161" t="s">
        <v>1397</v>
      </c>
      <c r="B143" s="161" t="s">
        <v>1674</v>
      </c>
      <c r="C143" s="161" t="s">
        <v>1675</v>
      </c>
      <c r="D143" s="161" t="s">
        <v>1356</v>
      </c>
    </row>
    <row r="144" spans="1:4" ht="10.5" customHeight="1" x14ac:dyDescent="0.25">
      <c r="A144" s="161" t="s">
        <v>1397</v>
      </c>
      <c r="B144" s="161" t="s">
        <v>1676</v>
      </c>
      <c r="C144" s="161" t="s">
        <v>1677</v>
      </c>
      <c r="D144" s="161" t="s">
        <v>1356</v>
      </c>
    </row>
    <row r="145" spans="1:4" ht="10.5" customHeight="1" x14ac:dyDescent="0.25">
      <c r="A145" s="161" t="s">
        <v>1397</v>
      </c>
      <c r="B145" s="161" t="s">
        <v>1678</v>
      </c>
      <c r="C145" s="161" t="s">
        <v>1679</v>
      </c>
      <c r="D145" s="161" t="s">
        <v>1356</v>
      </c>
    </row>
    <row r="146" spans="1:4" ht="10.5" customHeight="1" x14ac:dyDescent="0.25">
      <c r="A146" s="161" t="s">
        <v>1397</v>
      </c>
      <c r="B146" s="161" t="s">
        <v>1397</v>
      </c>
      <c r="C146" s="161" t="s">
        <v>1680</v>
      </c>
      <c r="D146" s="161" t="s">
        <v>1352</v>
      </c>
    </row>
    <row r="147" spans="1:4" ht="10.5" customHeight="1" x14ac:dyDescent="0.25">
      <c r="A147" s="161" t="s">
        <v>1397</v>
      </c>
      <c r="B147" s="161" t="s">
        <v>1681</v>
      </c>
      <c r="C147" s="161" t="s">
        <v>1682</v>
      </c>
      <c r="D147" s="161" t="s">
        <v>1356</v>
      </c>
    </row>
    <row r="148" spans="1:4" ht="10.5" customHeight="1" x14ac:dyDescent="0.25">
      <c r="A148" s="161" t="s">
        <v>1397</v>
      </c>
      <c r="B148" s="161" t="s">
        <v>1683</v>
      </c>
      <c r="C148" s="161" t="s">
        <v>1684</v>
      </c>
      <c r="D148" s="161" t="s">
        <v>1356</v>
      </c>
    </row>
    <row r="149" spans="1:4" ht="10.5" customHeight="1" x14ac:dyDescent="0.25">
      <c r="A149" s="161" t="s">
        <v>1397</v>
      </c>
      <c r="B149" s="161" t="s">
        <v>1685</v>
      </c>
      <c r="C149" s="161" t="s">
        <v>1686</v>
      </c>
      <c r="D149" s="161" t="s">
        <v>1356</v>
      </c>
    </row>
    <row r="150" spans="1:4" ht="10.5" customHeight="1" x14ac:dyDescent="0.25">
      <c r="A150" s="161" t="s">
        <v>1397</v>
      </c>
      <c r="B150" s="161" t="s">
        <v>1687</v>
      </c>
      <c r="C150" s="161" t="s">
        <v>1688</v>
      </c>
      <c r="D150" s="161" t="s">
        <v>1356</v>
      </c>
    </row>
    <row r="151" spans="1:4" ht="10.5" customHeight="1" x14ac:dyDescent="0.25">
      <c r="A151" s="161" t="s">
        <v>1397</v>
      </c>
      <c r="B151" s="161" t="s">
        <v>1689</v>
      </c>
      <c r="C151" s="161" t="s">
        <v>1690</v>
      </c>
      <c r="D151" s="161" t="s">
        <v>1356</v>
      </c>
    </row>
    <row r="152" spans="1:4" ht="10.5" customHeight="1" x14ac:dyDescent="0.25">
      <c r="A152" s="161" t="s">
        <v>1397</v>
      </c>
      <c r="B152" s="161" t="s">
        <v>1691</v>
      </c>
      <c r="C152" s="161" t="s">
        <v>1692</v>
      </c>
      <c r="D152" s="161" t="s">
        <v>1356</v>
      </c>
    </row>
    <row r="153" spans="1:4" ht="10.5" customHeight="1" x14ac:dyDescent="0.25">
      <c r="A153" s="161" t="s">
        <v>1397</v>
      </c>
      <c r="B153" s="161" t="s">
        <v>1693</v>
      </c>
      <c r="C153" s="161" t="s">
        <v>1694</v>
      </c>
      <c r="D153" s="161" t="s">
        <v>1356</v>
      </c>
    </row>
    <row r="154" spans="1:4" ht="10.5" customHeight="1" x14ac:dyDescent="0.25">
      <c r="A154" s="161" t="s">
        <v>1397</v>
      </c>
      <c r="B154" s="161" t="s">
        <v>1695</v>
      </c>
      <c r="C154" s="161" t="s">
        <v>1696</v>
      </c>
      <c r="D154" s="161" t="s">
        <v>1356</v>
      </c>
    </row>
    <row r="155" spans="1:4" ht="10.5" customHeight="1" x14ac:dyDescent="0.25">
      <c r="A155" s="161" t="s">
        <v>1400</v>
      </c>
      <c r="B155" s="161" t="s">
        <v>1697</v>
      </c>
      <c r="C155" s="161" t="s">
        <v>1698</v>
      </c>
      <c r="D155" s="161" t="s">
        <v>1356</v>
      </c>
    </row>
    <row r="156" spans="1:4" ht="10.5" customHeight="1" x14ac:dyDescent="0.25">
      <c r="A156" s="161" t="s">
        <v>1400</v>
      </c>
      <c r="B156" s="161" t="s">
        <v>1699</v>
      </c>
      <c r="C156" s="161" t="s">
        <v>1700</v>
      </c>
      <c r="D156" s="161" t="s">
        <v>1356</v>
      </c>
    </row>
    <row r="157" spans="1:4" ht="10.5" customHeight="1" x14ac:dyDescent="0.25">
      <c r="A157" s="161" t="s">
        <v>1400</v>
      </c>
      <c r="B157" s="161" t="s">
        <v>1701</v>
      </c>
      <c r="C157" s="161" t="s">
        <v>1702</v>
      </c>
      <c r="D157" s="161" t="s">
        <v>1356</v>
      </c>
    </row>
    <row r="158" spans="1:4" ht="10.5" customHeight="1" x14ac:dyDescent="0.25">
      <c r="A158" s="161" t="s">
        <v>1400</v>
      </c>
      <c r="B158" s="161" t="s">
        <v>1477</v>
      </c>
      <c r="C158" s="161" t="s">
        <v>1703</v>
      </c>
      <c r="D158" s="161" t="s">
        <v>1356</v>
      </c>
    </row>
    <row r="159" spans="1:4" ht="10.5" customHeight="1" x14ac:dyDescent="0.25">
      <c r="A159" s="161" t="s">
        <v>1400</v>
      </c>
      <c r="B159" s="161" t="s">
        <v>1400</v>
      </c>
      <c r="C159" s="161" t="s">
        <v>1704</v>
      </c>
      <c r="D159" s="161" t="s">
        <v>1352</v>
      </c>
    </row>
    <row r="160" spans="1:4" ht="10.5" customHeight="1" x14ac:dyDescent="0.25">
      <c r="A160" s="161" t="s">
        <v>1400</v>
      </c>
      <c r="B160" s="161" t="s">
        <v>1705</v>
      </c>
      <c r="C160" s="161" t="s">
        <v>1706</v>
      </c>
      <c r="D160" s="161" t="s">
        <v>1356</v>
      </c>
    </row>
    <row r="161" spans="1:4" ht="10.5" customHeight="1" x14ac:dyDescent="0.25">
      <c r="A161" s="161" t="s">
        <v>1400</v>
      </c>
      <c r="B161" s="161" t="s">
        <v>1707</v>
      </c>
      <c r="C161" s="161" t="s">
        <v>1708</v>
      </c>
      <c r="D161" s="161" t="s">
        <v>1356</v>
      </c>
    </row>
    <row r="162" spans="1:4" ht="10.5" customHeight="1" x14ac:dyDescent="0.25">
      <c r="A162" s="161" t="s">
        <v>1400</v>
      </c>
      <c r="B162" s="161" t="s">
        <v>1709</v>
      </c>
      <c r="C162" s="161" t="s">
        <v>1710</v>
      </c>
      <c r="D162" s="161" t="s">
        <v>1356</v>
      </c>
    </row>
    <row r="163" spans="1:4" ht="10.5" customHeight="1" x14ac:dyDescent="0.25">
      <c r="A163" s="161" t="s">
        <v>1400</v>
      </c>
      <c r="B163" s="161" t="s">
        <v>1711</v>
      </c>
      <c r="C163" s="161" t="s">
        <v>1712</v>
      </c>
      <c r="D163" s="161" t="s">
        <v>1356</v>
      </c>
    </row>
    <row r="164" spans="1:4" ht="10.5" customHeight="1" x14ac:dyDescent="0.25">
      <c r="A164" s="161" t="s">
        <v>1404</v>
      </c>
      <c r="B164" s="161" t="s">
        <v>1713</v>
      </c>
      <c r="C164" s="161" t="s">
        <v>1714</v>
      </c>
      <c r="D164" s="161" t="s">
        <v>1356</v>
      </c>
    </row>
    <row r="165" spans="1:4" ht="10.5" customHeight="1" x14ac:dyDescent="0.25">
      <c r="A165" s="161" t="s">
        <v>1404</v>
      </c>
      <c r="B165" s="161" t="s">
        <v>1715</v>
      </c>
      <c r="C165" s="161" t="s">
        <v>1716</v>
      </c>
      <c r="D165" s="161" t="s">
        <v>1356</v>
      </c>
    </row>
    <row r="166" spans="1:4" ht="10.5" customHeight="1" x14ac:dyDescent="0.25">
      <c r="A166" s="161" t="s">
        <v>1404</v>
      </c>
      <c r="B166" s="161" t="s">
        <v>1375</v>
      </c>
      <c r="C166" s="161" t="s">
        <v>1717</v>
      </c>
      <c r="D166" s="161" t="s">
        <v>1356</v>
      </c>
    </row>
    <row r="167" spans="1:4" ht="10.5" customHeight="1" x14ac:dyDescent="0.25">
      <c r="A167" s="161" t="s">
        <v>1404</v>
      </c>
      <c r="B167" s="161" t="s">
        <v>1718</v>
      </c>
      <c r="C167" s="161" t="s">
        <v>1719</v>
      </c>
      <c r="D167" s="161" t="s">
        <v>1356</v>
      </c>
    </row>
    <row r="168" spans="1:4" ht="10.5" customHeight="1" x14ac:dyDescent="0.25">
      <c r="A168" s="161" t="s">
        <v>1404</v>
      </c>
      <c r="B168" s="161" t="s">
        <v>1720</v>
      </c>
      <c r="C168" s="161" t="s">
        <v>1721</v>
      </c>
      <c r="D168" s="161" t="s">
        <v>1356</v>
      </c>
    </row>
    <row r="169" spans="1:4" ht="10.5" customHeight="1" x14ac:dyDescent="0.25">
      <c r="A169" s="161" t="s">
        <v>1404</v>
      </c>
      <c r="B169" s="161" t="s">
        <v>1722</v>
      </c>
      <c r="C169" s="161" t="s">
        <v>1723</v>
      </c>
      <c r="D169" s="161" t="s">
        <v>1356</v>
      </c>
    </row>
    <row r="170" spans="1:4" ht="10.5" customHeight="1" x14ac:dyDescent="0.25">
      <c r="A170" s="161" t="s">
        <v>1404</v>
      </c>
      <c r="B170" s="161" t="s">
        <v>1724</v>
      </c>
      <c r="C170" s="161" t="s">
        <v>1725</v>
      </c>
      <c r="D170" s="161" t="s">
        <v>1356</v>
      </c>
    </row>
    <row r="171" spans="1:4" ht="10.5" customHeight="1" x14ac:dyDescent="0.25">
      <c r="A171" s="161" t="s">
        <v>1404</v>
      </c>
      <c r="B171" s="161" t="s">
        <v>1404</v>
      </c>
      <c r="C171" s="161" t="s">
        <v>1726</v>
      </c>
      <c r="D171" s="161" t="s">
        <v>1352</v>
      </c>
    </row>
    <row r="172" spans="1:4" ht="10.5" customHeight="1" x14ac:dyDescent="0.25">
      <c r="A172" s="161" t="s">
        <v>1404</v>
      </c>
      <c r="B172" s="161" t="s">
        <v>1727</v>
      </c>
      <c r="C172" s="161" t="s">
        <v>1728</v>
      </c>
      <c r="D172" s="161" t="s">
        <v>1356</v>
      </c>
    </row>
    <row r="173" spans="1:4" ht="10.5" customHeight="1" x14ac:dyDescent="0.25">
      <c r="A173" s="161" t="s">
        <v>1404</v>
      </c>
      <c r="B173" s="161" t="s">
        <v>1729</v>
      </c>
      <c r="C173" s="161" t="s">
        <v>1730</v>
      </c>
      <c r="D173" s="161" t="s">
        <v>1356</v>
      </c>
    </row>
    <row r="174" spans="1:4" ht="10.5" customHeight="1" x14ac:dyDescent="0.25">
      <c r="A174" s="161" t="s">
        <v>1404</v>
      </c>
      <c r="B174" s="161" t="s">
        <v>1731</v>
      </c>
      <c r="C174" s="161" t="s">
        <v>1732</v>
      </c>
      <c r="D174" s="161" t="s">
        <v>1356</v>
      </c>
    </row>
    <row r="175" spans="1:4" ht="10.5" customHeight="1" x14ac:dyDescent="0.25">
      <c r="A175" s="161" t="s">
        <v>1408</v>
      </c>
      <c r="B175" s="161" t="s">
        <v>1713</v>
      </c>
      <c r="C175" s="161" t="s">
        <v>1733</v>
      </c>
      <c r="D175" s="161" t="s">
        <v>1356</v>
      </c>
    </row>
    <row r="176" spans="1:4" ht="10.5" customHeight="1" x14ac:dyDescent="0.25">
      <c r="A176" s="161" t="s">
        <v>1408</v>
      </c>
      <c r="B176" s="161" t="s">
        <v>1734</v>
      </c>
      <c r="C176" s="161" t="s">
        <v>1735</v>
      </c>
      <c r="D176" s="161" t="s">
        <v>1356</v>
      </c>
    </row>
    <row r="177" spans="1:4" ht="10.5" customHeight="1" x14ac:dyDescent="0.25">
      <c r="A177" s="161" t="s">
        <v>1408</v>
      </c>
      <c r="B177" s="161" t="s">
        <v>1736</v>
      </c>
      <c r="C177" s="161" t="s">
        <v>1737</v>
      </c>
      <c r="D177" s="161" t="s">
        <v>1356</v>
      </c>
    </row>
    <row r="178" spans="1:4" ht="10.5" customHeight="1" x14ac:dyDescent="0.25">
      <c r="A178" s="161" t="s">
        <v>1408</v>
      </c>
      <c r="B178" s="161" t="s">
        <v>1738</v>
      </c>
      <c r="C178" s="161" t="s">
        <v>1739</v>
      </c>
      <c r="D178" s="161" t="s">
        <v>1356</v>
      </c>
    </row>
    <row r="179" spans="1:4" ht="10.5" customHeight="1" x14ac:dyDescent="0.25">
      <c r="A179" s="161" t="s">
        <v>1408</v>
      </c>
      <c r="B179" s="161" t="s">
        <v>1740</v>
      </c>
      <c r="C179" s="161" t="s">
        <v>1741</v>
      </c>
      <c r="D179" s="161" t="s">
        <v>1356</v>
      </c>
    </row>
    <row r="180" spans="1:4" ht="10.5" customHeight="1" x14ac:dyDescent="0.25">
      <c r="A180" s="161" t="s">
        <v>1408</v>
      </c>
      <c r="B180" s="161" t="s">
        <v>1742</v>
      </c>
      <c r="C180" s="161" t="s">
        <v>1743</v>
      </c>
      <c r="D180" s="161" t="s">
        <v>1356</v>
      </c>
    </row>
    <row r="181" spans="1:4" ht="10.5" customHeight="1" x14ac:dyDescent="0.25">
      <c r="A181" s="161" t="s">
        <v>1408</v>
      </c>
      <c r="B181" s="161" t="s">
        <v>1408</v>
      </c>
      <c r="C181" s="161" t="s">
        <v>1744</v>
      </c>
      <c r="D181" s="161" t="s">
        <v>1352</v>
      </c>
    </row>
    <row r="182" spans="1:4" ht="10.5" customHeight="1" x14ac:dyDescent="0.25">
      <c r="A182" s="161" t="s">
        <v>1408</v>
      </c>
      <c r="B182" s="161" t="s">
        <v>1745</v>
      </c>
      <c r="C182" s="161" t="s">
        <v>1746</v>
      </c>
      <c r="D182" s="161" t="s">
        <v>1356</v>
      </c>
    </row>
    <row r="183" spans="1:4" ht="10.5" customHeight="1" x14ac:dyDescent="0.25">
      <c r="A183" s="161" t="s">
        <v>1412</v>
      </c>
      <c r="B183" s="161" t="s">
        <v>1747</v>
      </c>
      <c r="C183" s="161" t="s">
        <v>1748</v>
      </c>
      <c r="D183" s="161" t="s">
        <v>1356</v>
      </c>
    </row>
    <row r="184" spans="1:4" ht="10.5" customHeight="1" x14ac:dyDescent="0.25">
      <c r="A184" s="161" t="s">
        <v>1412</v>
      </c>
      <c r="B184" s="161" t="s">
        <v>1749</v>
      </c>
      <c r="C184" s="161" t="s">
        <v>1750</v>
      </c>
      <c r="D184" s="161" t="s">
        <v>1356</v>
      </c>
    </row>
    <row r="185" spans="1:4" ht="10.5" customHeight="1" x14ac:dyDescent="0.25">
      <c r="A185" s="161" t="s">
        <v>1412</v>
      </c>
      <c r="B185" s="161" t="s">
        <v>1751</v>
      </c>
      <c r="C185" s="161" t="s">
        <v>1752</v>
      </c>
      <c r="D185" s="161" t="s">
        <v>1356</v>
      </c>
    </row>
    <row r="186" spans="1:4" ht="10.5" customHeight="1" x14ac:dyDescent="0.25">
      <c r="A186" s="161" t="s">
        <v>1412</v>
      </c>
      <c r="B186" s="161" t="s">
        <v>1753</v>
      </c>
      <c r="C186" s="161" t="s">
        <v>1754</v>
      </c>
      <c r="D186" s="161" t="s">
        <v>1356</v>
      </c>
    </row>
    <row r="187" spans="1:4" ht="10.5" customHeight="1" x14ac:dyDescent="0.25">
      <c r="A187" s="161" t="s">
        <v>1412</v>
      </c>
      <c r="B187" s="161" t="s">
        <v>1755</v>
      </c>
      <c r="C187" s="161" t="s">
        <v>1756</v>
      </c>
      <c r="D187" s="161" t="s">
        <v>1356</v>
      </c>
    </row>
    <row r="188" spans="1:4" ht="10.5" customHeight="1" x14ac:dyDescent="0.25">
      <c r="A188" s="161" t="s">
        <v>1412</v>
      </c>
      <c r="B188" s="161" t="s">
        <v>1757</v>
      </c>
      <c r="C188" s="161" t="s">
        <v>1758</v>
      </c>
      <c r="D188" s="161" t="s">
        <v>1356</v>
      </c>
    </row>
    <row r="189" spans="1:4" ht="10.5" customHeight="1" x14ac:dyDescent="0.25">
      <c r="A189" s="161" t="s">
        <v>1412</v>
      </c>
      <c r="B189" s="161" t="s">
        <v>1759</v>
      </c>
      <c r="C189" s="161" t="s">
        <v>1760</v>
      </c>
      <c r="D189" s="161" t="s">
        <v>1356</v>
      </c>
    </row>
    <row r="190" spans="1:4" ht="10.5" customHeight="1" x14ac:dyDescent="0.25">
      <c r="A190" s="161" t="s">
        <v>1412</v>
      </c>
      <c r="B190" s="161" t="s">
        <v>1761</v>
      </c>
      <c r="C190" s="161" t="s">
        <v>1762</v>
      </c>
      <c r="D190" s="161" t="s">
        <v>1356</v>
      </c>
    </row>
    <row r="191" spans="1:4" ht="10.5" customHeight="1" x14ac:dyDescent="0.25">
      <c r="A191" s="161" t="s">
        <v>1412</v>
      </c>
      <c r="B191" s="161" t="s">
        <v>1533</v>
      </c>
      <c r="C191" s="161" t="s">
        <v>1763</v>
      </c>
      <c r="D191" s="161" t="s">
        <v>1356</v>
      </c>
    </row>
    <row r="192" spans="1:4" ht="10.5" customHeight="1" x14ac:dyDescent="0.25">
      <c r="A192" s="161" t="s">
        <v>1412</v>
      </c>
      <c r="B192" s="161" t="s">
        <v>1764</v>
      </c>
      <c r="C192" s="161" t="s">
        <v>1765</v>
      </c>
      <c r="D192" s="161" t="s">
        <v>1356</v>
      </c>
    </row>
    <row r="193" spans="1:4" ht="10.5" customHeight="1" x14ac:dyDescent="0.25">
      <c r="A193" s="161" t="s">
        <v>1412</v>
      </c>
      <c r="B193" s="161" t="s">
        <v>1766</v>
      </c>
      <c r="C193" s="161" t="s">
        <v>1767</v>
      </c>
      <c r="D193" s="161" t="s">
        <v>1356</v>
      </c>
    </row>
    <row r="194" spans="1:4" ht="10.5" customHeight="1" x14ac:dyDescent="0.25">
      <c r="A194" s="161" t="s">
        <v>1412</v>
      </c>
      <c r="B194" s="161" t="s">
        <v>1768</v>
      </c>
      <c r="C194" s="161" t="s">
        <v>1769</v>
      </c>
      <c r="D194" s="161" t="s">
        <v>1356</v>
      </c>
    </row>
    <row r="195" spans="1:4" ht="10.5" customHeight="1" x14ac:dyDescent="0.25">
      <c r="A195" s="161" t="s">
        <v>1412</v>
      </c>
      <c r="B195" s="161" t="s">
        <v>1770</v>
      </c>
      <c r="C195" s="161" t="s">
        <v>1771</v>
      </c>
      <c r="D195" s="161" t="s">
        <v>1356</v>
      </c>
    </row>
    <row r="196" spans="1:4" ht="10.5" customHeight="1" x14ac:dyDescent="0.25">
      <c r="A196" s="161" t="s">
        <v>1412</v>
      </c>
      <c r="B196" s="161" t="s">
        <v>1772</v>
      </c>
      <c r="C196" s="161" t="s">
        <v>1773</v>
      </c>
      <c r="D196" s="161" t="s">
        <v>1356</v>
      </c>
    </row>
    <row r="197" spans="1:4" ht="10.5" customHeight="1" x14ac:dyDescent="0.25">
      <c r="A197" s="161" t="s">
        <v>1412</v>
      </c>
      <c r="B197" s="161" t="s">
        <v>1774</v>
      </c>
      <c r="C197" s="161" t="s">
        <v>1775</v>
      </c>
      <c r="D197" s="161" t="s">
        <v>1356</v>
      </c>
    </row>
    <row r="198" spans="1:4" ht="10.5" customHeight="1" x14ac:dyDescent="0.25">
      <c r="A198" s="161" t="s">
        <v>1412</v>
      </c>
      <c r="B198" s="161" t="s">
        <v>1776</v>
      </c>
      <c r="C198" s="161" t="s">
        <v>1777</v>
      </c>
      <c r="D198" s="161" t="s">
        <v>1356</v>
      </c>
    </row>
    <row r="199" spans="1:4" ht="10.5" customHeight="1" x14ac:dyDescent="0.25">
      <c r="A199" s="161" t="s">
        <v>1412</v>
      </c>
      <c r="B199" s="161" t="s">
        <v>1778</v>
      </c>
      <c r="C199" s="161" t="s">
        <v>1779</v>
      </c>
      <c r="D199" s="161" t="s">
        <v>1356</v>
      </c>
    </row>
    <row r="200" spans="1:4" ht="10.5" customHeight="1" x14ac:dyDescent="0.25">
      <c r="A200" s="161" t="s">
        <v>1412</v>
      </c>
      <c r="B200" s="161" t="s">
        <v>1780</v>
      </c>
      <c r="C200" s="161" t="s">
        <v>1781</v>
      </c>
      <c r="D200" s="161" t="s">
        <v>1356</v>
      </c>
    </row>
    <row r="201" spans="1:4" ht="10.5" customHeight="1" x14ac:dyDescent="0.25">
      <c r="A201" s="161" t="s">
        <v>1412</v>
      </c>
      <c r="B201" s="161" t="s">
        <v>1782</v>
      </c>
      <c r="C201" s="161" t="s">
        <v>1783</v>
      </c>
      <c r="D201" s="161" t="s">
        <v>1356</v>
      </c>
    </row>
    <row r="202" spans="1:4" ht="10.5" customHeight="1" x14ac:dyDescent="0.25">
      <c r="A202" s="161" t="s">
        <v>1412</v>
      </c>
      <c r="B202" s="161" t="s">
        <v>1784</v>
      </c>
      <c r="C202" s="161" t="s">
        <v>1785</v>
      </c>
      <c r="D202" s="161" t="s">
        <v>1356</v>
      </c>
    </row>
    <row r="203" spans="1:4" ht="10.5" customHeight="1" x14ac:dyDescent="0.25">
      <c r="A203" s="161" t="s">
        <v>1412</v>
      </c>
      <c r="B203" s="161" t="s">
        <v>1412</v>
      </c>
      <c r="C203" s="161" t="s">
        <v>1786</v>
      </c>
      <c r="D203" s="161" t="s">
        <v>1352</v>
      </c>
    </row>
    <row r="204" spans="1:4" ht="10.5" customHeight="1" x14ac:dyDescent="0.25">
      <c r="A204" s="161" t="s">
        <v>1412</v>
      </c>
      <c r="B204" s="161" t="s">
        <v>1787</v>
      </c>
      <c r="C204" s="161" t="s">
        <v>1788</v>
      </c>
      <c r="D204" s="161" t="s">
        <v>1356</v>
      </c>
    </row>
    <row r="205" spans="1:4" ht="10.5" customHeight="1" x14ac:dyDescent="0.25">
      <c r="A205" s="161" t="s">
        <v>1412</v>
      </c>
      <c r="B205" s="161" t="s">
        <v>1789</v>
      </c>
      <c r="C205" s="161" t="s">
        <v>1790</v>
      </c>
      <c r="D205" s="161" t="s">
        <v>1356</v>
      </c>
    </row>
    <row r="206" spans="1:4" ht="10.5" customHeight="1" x14ac:dyDescent="0.25">
      <c r="A206" s="161" t="s">
        <v>1416</v>
      </c>
      <c r="B206" s="161" t="s">
        <v>1791</v>
      </c>
      <c r="C206" s="161" t="s">
        <v>1792</v>
      </c>
      <c r="D206" s="161" t="s">
        <v>1356</v>
      </c>
    </row>
    <row r="207" spans="1:4" ht="10.5" customHeight="1" x14ac:dyDescent="0.25">
      <c r="A207" s="161" t="s">
        <v>1416</v>
      </c>
      <c r="B207" s="161" t="s">
        <v>1793</v>
      </c>
      <c r="C207" s="161" t="s">
        <v>1794</v>
      </c>
      <c r="D207" s="161" t="s">
        <v>1356</v>
      </c>
    </row>
    <row r="208" spans="1:4" ht="10.5" customHeight="1" x14ac:dyDescent="0.25">
      <c r="A208" s="161" t="s">
        <v>1416</v>
      </c>
      <c r="B208" s="161" t="s">
        <v>1795</v>
      </c>
      <c r="C208" s="161" t="s">
        <v>1796</v>
      </c>
      <c r="D208" s="161" t="s">
        <v>1356</v>
      </c>
    </row>
    <row r="209" spans="1:4" ht="10.5" customHeight="1" x14ac:dyDescent="0.25">
      <c r="A209" s="161" t="s">
        <v>1416</v>
      </c>
      <c r="B209" s="161" t="s">
        <v>1797</v>
      </c>
      <c r="C209" s="161" t="s">
        <v>1798</v>
      </c>
      <c r="D209" s="161" t="s">
        <v>1356</v>
      </c>
    </row>
    <row r="210" spans="1:4" ht="10.5" customHeight="1" x14ac:dyDescent="0.25">
      <c r="A210" s="161" t="s">
        <v>1416</v>
      </c>
      <c r="B210" s="161" t="s">
        <v>1799</v>
      </c>
      <c r="C210" s="161" t="s">
        <v>1800</v>
      </c>
      <c r="D210" s="161" t="s">
        <v>1356</v>
      </c>
    </row>
    <row r="211" spans="1:4" ht="10.5" customHeight="1" x14ac:dyDescent="0.25">
      <c r="A211" s="161" t="s">
        <v>1416</v>
      </c>
      <c r="B211" s="161" t="s">
        <v>1801</v>
      </c>
      <c r="C211" s="161" t="s">
        <v>1802</v>
      </c>
      <c r="D211" s="161" t="s">
        <v>1356</v>
      </c>
    </row>
    <row r="212" spans="1:4" ht="10.5" customHeight="1" x14ac:dyDescent="0.25">
      <c r="A212" s="161" t="s">
        <v>1416</v>
      </c>
      <c r="B212" s="161" t="s">
        <v>1803</v>
      </c>
      <c r="C212" s="161" t="s">
        <v>1804</v>
      </c>
      <c r="D212" s="161" t="s">
        <v>1356</v>
      </c>
    </row>
    <row r="213" spans="1:4" ht="10.5" customHeight="1" x14ac:dyDescent="0.25">
      <c r="A213" s="161" t="s">
        <v>1416</v>
      </c>
      <c r="B213" s="161" t="s">
        <v>1805</v>
      </c>
      <c r="C213" s="161" t="s">
        <v>1806</v>
      </c>
      <c r="D213" s="161" t="s">
        <v>1356</v>
      </c>
    </row>
    <row r="214" spans="1:4" ht="10.5" customHeight="1" x14ac:dyDescent="0.25">
      <c r="A214" s="161" t="s">
        <v>1416</v>
      </c>
      <c r="B214" s="161" t="s">
        <v>1807</v>
      </c>
      <c r="C214" s="161" t="s">
        <v>1808</v>
      </c>
      <c r="D214" s="161" t="s">
        <v>1356</v>
      </c>
    </row>
    <row r="215" spans="1:4" ht="10.5" customHeight="1" x14ac:dyDescent="0.25">
      <c r="A215" s="161" t="s">
        <v>1416</v>
      </c>
      <c r="B215" s="161" t="s">
        <v>1809</v>
      </c>
      <c r="C215" s="161" t="s">
        <v>1810</v>
      </c>
      <c r="D215" s="161" t="s">
        <v>1356</v>
      </c>
    </row>
    <row r="216" spans="1:4" ht="10.5" customHeight="1" x14ac:dyDescent="0.25">
      <c r="A216" s="161" t="s">
        <v>1416</v>
      </c>
      <c r="B216" s="161" t="s">
        <v>1811</v>
      </c>
      <c r="C216" s="161" t="s">
        <v>1812</v>
      </c>
      <c r="D216" s="161" t="s">
        <v>1356</v>
      </c>
    </row>
    <row r="217" spans="1:4" ht="10.5" customHeight="1" x14ac:dyDescent="0.25">
      <c r="A217" s="161" t="s">
        <v>1416</v>
      </c>
      <c r="B217" s="161" t="s">
        <v>1813</v>
      </c>
      <c r="C217" s="161" t="s">
        <v>1814</v>
      </c>
      <c r="D217" s="161" t="s">
        <v>1356</v>
      </c>
    </row>
    <row r="218" spans="1:4" ht="10.5" customHeight="1" x14ac:dyDescent="0.25">
      <c r="A218" s="161" t="s">
        <v>1416</v>
      </c>
      <c r="B218" s="161" t="s">
        <v>1815</v>
      </c>
      <c r="C218" s="161" t="s">
        <v>1816</v>
      </c>
      <c r="D218" s="161" t="s">
        <v>1356</v>
      </c>
    </row>
    <row r="219" spans="1:4" ht="10.5" customHeight="1" x14ac:dyDescent="0.25">
      <c r="A219" s="161" t="s">
        <v>1416</v>
      </c>
      <c r="B219" s="161" t="s">
        <v>1817</v>
      </c>
      <c r="C219" s="161" t="s">
        <v>1818</v>
      </c>
      <c r="D219" s="161" t="s">
        <v>1356</v>
      </c>
    </row>
    <row r="220" spans="1:4" ht="10.5" customHeight="1" x14ac:dyDescent="0.25">
      <c r="A220" s="161" t="s">
        <v>1416</v>
      </c>
      <c r="B220" s="161" t="s">
        <v>1819</v>
      </c>
      <c r="C220" s="161" t="s">
        <v>1820</v>
      </c>
      <c r="D220" s="161" t="s">
        <v>1356</v>
      </c>
    </row>
    <row r="221" spans="1:4" ht="10.5" customHeight="1" x14ac:dyDescent="0.25">
      <c r="A221" s="161" t="s">
        <v>1416</v>
      </c>
      <c r="B221" s="161" t="s">
        <v>1821</v>
      </c>
      <c r="C221" s="161" t="s">
        <v>1822</v>
      </c>
      <c r="D221" s="161" t="s">
        <v>1356</v>
      </c>
    </row>
    <row r="222" spans="1:4" ht="10.5" customHeight="1" x14ac:dyDescent="0.25">
      <c r="A222" s="161" t="s">
        <v>1416</v>
      </c>
      <c r="B222" s="161" t="s">
        <v>1416</v>
      </c>
      <c r="C222" s="161" t="s">
        <v>1823</v>
      </c>
      <c r="D222" s="161" t="s">
        <v>1352</v>
      </c>
    </row>
    <row r="223" spans="1:4" ht="10.5" customHeight="1" x14ac:dyDescent="0.25">
      <c r="A223" s="161" t="s">
        <v>1416</v>
      </c>
      <c r="B223" s="161" t="s">
        <v>1824</v>
      </c>
      <c r="C223" s="161" t="s">
        <v>1825</v>
      </c>
      <c r="D223" s="161" t="s">
        <v>1356</v>
      </c>
    </row>
    <row r="224" spans="1:4" ht="10.5" customHeight="1" x14ac:dyDescent="0.25">
      <c r="A224" s="161" t="s">
        <v>1416</v>
      </c>
      <c r="B224" s="161" t="s">
        <v>1826</v>
      </c>
      <c r="C224" s="161" t="s">
        <v>1827</v>
      </c>
      <c r="D224" s="161" t="s">
        <v>1356</v>
      </c>
    </row>
    <row r="225" spans="1:4" ht="10.5" customHeight="1" x14ac:dyDescent="0.25">
      <c r="A225" s="161" t="s">
        <v>1416</v>
      </c>
      <c r="B225" s="161" t="s">
        <v>1828</v>
      </c>
      <c r="C225" s="161" t="s">
        <v>1829</v>
      </c>
      <c r="D225" s="161" t="s">
        <v>1356</v>
      </c>
    </row>
    <row r="226" spans="1:4" ht="10.5" customHeight="1" x14ac:dyDescent="0.25">
      <c r="A226" s="161" t="s">
        <v>1416</v>
      </c>
      <c r="B226" s="161" t="s">
        <v>1830</v>
      </c>
      <c r="C226" s="161" t="s">
        <v>1831</v>
      </c>
      <c r="D226" s="161" t="s">
        <v>1356</v>
      </c>
    </row>
    <row r="227" spans="1:4" ht="10.5" customHeight="1" x14ac:dyDescent="0.25">
      <c r="A227" s="161" t="s">
        <v>1420</v>
      </c>
      <c r="B227" s="161" t="s">
        <v>1832</v>
      </c>
      <c r="C227" s="161" t="s">
        <v>1833</v>
      </c>
      <c r="D227" s="161" t="s">
        <v>1356</v>
      </c>
    </row>
    <row r="228" spans="1:4" ht="10.5" customHeight="1" x14ac:dyDescent="0.25">
      <c r="A228" s="161" t="s">
        <v>1420</v>
      </c>
      <c r="B228" s="161" t="s">
        <v>1834</v>
      </c>
      <c r="C228" s="161" t="s">
        <v>1835</v>
      </c>
      <c r="D228" s="161" t="s">
        <v>1356</v>
      </c>
    </row>
    <row r="229" spans="1:4" ht="10.5" customHeight="1" x14ac:dyDescent="0.25">
      <c r="A229" s="161" t="s">
        <v>1420</v>
      </c>
      <c r="B229" s="161" t="s">
        <v>1836</v>
      </c>
      <c r="C229" s="161" t="s">
        <v>1837</v>
      </c>
      <c r="D229" s="161" t="s">
        <v>1356</v>
      </c>
    </row>
    <row r="230" spans="1:4" ht="10.5" customHeight="1" x14ac:dyDescent="0.25">
      <c r="A230" s="161" t="s">
        <v>1420</v>
      </c>
      <c r="B230" s="161" t="s">
        <v>1406</v>
      </c>
      <c r="C230" s="161" t="s">
        <v>1838</v>
      </c>
      <c r="D230" s="161" t="s">
        <v>1356</v>
      </c>
    </row>
    <row r="231" spans="1:4" ht="10.5" customHeight="1" x14ac:dyDescent="0.25">
      <c r="A231" s="161" t="s">
        <v>1420</v>
      </c>
      <c r="B231" s="161" t="s">
        <v>1839</v>
      </c>
      <c r="C231" s="161" t="s">
        <v>1840</v>
      </c>
      <c r="D231" s="161" t="s">
        <v>1356</v>
      </c>
    </row>
    <row r="232" spans="1:4" ht="10.5" customHeight="1" x14ac:dyDescent="0.25">
      <c r="A232" s="161" t="s">
        <v>1420</v>
      </c>
      <c r="B232" s="161" t="s">
        <v>1841</v>
      </c>
      <c r="C232" s="161" t="s">
        <v>1842</v>
      </c>
      <c r="D232" s="161" t="s">
        <v>1843</v>
      </c>
    </row>
    <row r="233" spans="1:4" ht="10.5" customHeight="1" x14ac:dyDescent="0.25">
      <c r="A233" s="161" t="s">
        <v>1420</v>
      </c>
      <c r="B233" s="161" t="s">
        <v>1844</v>
      </c>
      <c r="C233" s="161" t="s">
        <v>1845</v>
      </c>
      <c r="D233" s="161" t="s">
        <v>1356</v>
      </c>
    </row>
    <row r="234" spans="1:4" ht="10.5" customHeight="1" x14ac:dyDescent="0.25">
      <c r="A234" s="161" t="s">
        <v>1420</v>
      </c>
      <c r="B234" s="161" t="s">
        <v>1846</v>
      </c>
      <c r="C234" s="161" t="s">
        <v>1847</v>
      </c>
      <c r="D234" s="161" t="s">
        <v>1356</v>
      </c>
    </row>
    <row r="235" spans="1:4" ht="10.5" customHeight="1" x14ac:dyDescent="0.25">
      <c r="A235" s="161" t="s">
        <v>1420</v>
      </c>
      <c r="B235" s="161" t="s">
        <v>1848</v>
      </c>
      <c r="C235" s="161" t="s">
        <v>1849</v>
      </c>
      <c r="D235" s="161" t="s">
        <v>1356</v>
      </c>
    </row>
    <row r="236" spans="1:4" ht="10.5" customHeight="1" x14ac:dyDescent="0.25">
      <c r="A236" s="161" t="s">
        <v>1420</v>
      </c>
      <c r="B236" s="161" t="s">
        <v>1850</v>
      </c>
      <c r="C236" s="161" t="s">
        <v>1851</v>
      </c>
      <c r="D236" s="161" t="s">
        <v>1356</v>
      </c>
    </row>
    <row r="237" spans="1:4" ht="10.5" customHeight="1" x14ac:dyDescent="0.25">
      <c r="A237" s="161" t="s">
        <v>1420</v>
      </c>
      <c r="B237" s="161" t="s">
        <v>1420</v>
      </c>
      <c r="C237" s="161" t="s">
        <v>1852</v>
      </c>
      <c r="D237" s="161" t="s">
        <v>1352</v>
      </c>
    </row>
    <row r="238" spans="1:4" ht="10.5" customHeight="1" x14ac:dyDescent="0.25">
      <c r="A238" s="161" t="s">
        <v>1420</v>
      </c>
      <c r="B238" s="161" t="s">
        <v>1853</v>
      </c>
      <c r="C238" s="161" t="s">
        <v>1854</v>
      </c>
      <c r="D238" s="161" t="s">
        <v>1356</v>
      </c>
    </row>
    <row r="239" spans="1:4" ht="10.5" customHeight="1" x14ac:dyDescent="0.25">
      <c r="A239" s="161" t="s">
        <v>1420</v>
      </c>
      <c r="B239" s="161" t="s">
        <v>1855</v>
      </c>
      <c r="C239" s="161" t="s">
        <v>1856</v>
      </c>
      <c r="D239" s="161" t="s">
        <v>1356</v>
      </c>
    </row>
    <row r="240" spans="1:4" ht="10.5" customHeight="1" x14ac:dyDescent="0.25">
      <c r="A240" s="161" t="s">
        <v>1420</v>
      </c>
      <c r="B240" s="161" t="s">
        <v>1857</v>
      </c>
      <c r="C240" s="161" t="s">
        <v>1858</v>
      </c>
      <c r="D240" s="161" t="s">
        <v>1356</v>
      </c>
    </row>
    <row r="241" spans="1:4" ht="10.5" customHeight="1" x14ac:dyDescent="0.25">
      <c r="A241" s="161" t="s">
        <v>1424</v>
      </c>
      <c r="B241" s="161" t="s">
        <v>1859</v>
      </c>
      <c r="C241" s="161" t="s">
        <v>1860</v>
      </c>
      <c r="D241" s="161" t="s">
        <v>1356</v>
      </c>
    </row>
    <row r="242" spans="1:4" ht="10.5" customHeight="1" x14ac:dyDescent="0.25">
      <c r="A242" s="161" t="s">
        <v>1424</v>
      </c>
      <c r="B242" s="161" t="s">
        <v>1861</v>
      </c>
      <c r="C242" s="161" t="s">
        <v>1862</v>
      </c>
      <c r="D242" s="161" t="s">
        <v>1356</v>
      </c>
    </row>
    <row r="243" spans="1:4" ht="10.5" customHeight="1" x14ac:dyDescent="0.25">
      <c r="A243" s="161" t="s">
        <v>1424</v>
      </c>
      <c r="B243" s="161" t="s">
        <v>1863</v>
      </c>
      <c r="C243" s="161" t="s">
        <v>1864</v>
      </c>
      <c r="D243" s="161" t="s">
        <v>1356</v>
      </c>
    </row>
    <row r="244" spans="1:4" ht="10.5" customHeight="1" x14ac:dyDescent="0.25">
      <c r="A244" s="161" t="s">
        <v>1424</v>
      </c>
      <c r="B244" s="161" t="s">
        <v>1865</v>
      </c>
      <c r="C244" s="161" t="s">
        <v>1866</v>
      </c>
      <c r="D244" s="161" t="s">
        <v>1356</v>
      </c>
    </row>
    <row r="245" spans="1:4" ht="10.5" customHeight="1" x14ac:dyDescent="0.25">
      <c r="A245" s="161" t="s">
        <v>1424</v>
      </c>
      <c r="B245" s="161" t="s">
        <v>1867</v>
      </c>
      <c r="C245" s="161" t="s">
        <v>1868</v>
      </c>
      <c r="D245" s="161" t="s">
        <v>1356</v>
      </c>
    </row>
    <row r="246" spans="1:4" ht="10.5" customHeight="1" x14ac:dyDescent="0.25">
      <c r="A246" s="161" t="s">
        <v>1424</v>
      </c>
      <c r="B246" s="161" t="s">
        <v>1869</v>
      </c>
      <c r="C246" s="161" t="s">
        <v>1870</v>
      </c>
      <c r="D246" s="161" t="s">
        <v>1356</v>
      </c>
    </row>
    <row r="247" spans="1:4" ht="10.5" customHeight="1" x14ac:dyDescent="0.25">
      <c r="A247" s="161" t="s">
        <v>1424</v>
      </c>
      <c r="B247" s="161" t="s">
        <v>1871</v>
      </c>
      <c r="C247" s="161" t="s">
        <v>1872</v>
      </c>
      <c r="D247" s="161" t="s">
        <v>1356</v>
      </c>
    </row>
    <row r="248" spans="1:4" ht="10.5" customHeight="1" x14ac:dyDescent="0.25">
      <c r="A248" s="161" t="s">
        <v>1424</v>
      </c>
      <c r="B248" s="161" t="s">
        <v>1873</v>
      </c>
      <c r="C248" s="161" t="s">
        <v>1874</v>
      </c>
      <c r="D248" s="161" t="s">
        <v>1356</v>
      </c>
    </row>
    <row r="249" spans="1:4" ht="10.5" customHeight="1" x14ac:dyDescent="0.25">
      <c r="A249" s="161" t="s">
        <v>1424</v>
      </c>
      <c r="B249" s="161" t="s">
        <v>1875</v>
      </c>
      <c r="C249" s="161" t="s">
        <v>1876</v>
      </c>
      <c r="D249" s="161" t="s">
        <v>1356</v>
      </c>
    </row>
    <row r="250" spans="1:4" ht="10.5" customHeight="1" x14ac:dyDescent="0.25">
      <c r="A250" s="161" t="s">
        <v>1424</v>
      </c>
      <c r="B250" s="161" t="s">
        <v>1877</v>
      </c>
      <c r="C250" s="161" t="s">
        <v>1878</v>
      </c>
      <c r="D250" s="161" t="s">
        <v>1356</v>
      </c>
    </row>
    <row r="251" spans="1:4" ht="10.5" customHeight="1" x14ac:dyDescent="0.25">
      <c r="A251" s="161" t="s">
        <v>1424</v>
      </c>
      <c r="B251" s="161" t="s">
        <v>1879</v>
      </c>
      <c r="C251" s="161" t="s">
        <v>1880</v>
      </c>
      <c r="D251" s="161" t="s">
        <v>1356</v>
      </c>
    </row>
    <row r="252" spans="1:4" ht="10.5" customHeight="1" x14ac:dyDescent="0.25">
      <c r="A252" s="161" t="s">
        <v>1424</v>
      </c>
      <c r="B252" s="161" t="s">
        <v>1881</v>
      </c>
      <c r="C252" s="161" t="s">
        <v>1882</v>
      </c>
      <c r="D252" s="161" t="s">
        <v>1356</v>
      </c>
    </row>
    <row r="253" spans="1:4" ht="10.5" customHeight="1" x14ac:dyDescent="0.25">
      <c r="A253" s="161" t="s">
        <v>1424</v>
      </c>
      <c r="B253" s="161" t="s">
        <v>1424</v>
      </c>
      <c r="C253" s="161" t="s">
        <v>1883</v>
      </c>
      <c r="D253" s="161" t="s">
        <v>1352</v>
      </c>
    </row>
    <row r="254" spans="1:4" ht="10.5" customHeight="1" x14ac:dyDescent="0.25">
      <c r="A254" s="161" t="s">
        <v>1424</v>
      </c>
      <c r="B254" s="161" t="s">
        <v>1884</v>
      </c>
      <c r="C254" s="161" t="s">
        <v>1885</v>
      </c>
      <c r="D254" s="161" t="s">
        <v>1356</v>
      </c>
    </row>
    <row r="255" spans="1:4" ht="10.5" customHeight="1" x14ac:dyDescent="0.25">
      <c r="A255" s="161" t="s">
        <v>1424</v>
      </c>
      <c r="B255" s="161" t="s">
        <v>1886</v>
      </c>
      <c r="C255" s="161" t="s">
        <v>1887</v>
      </c>
      <c r="D255" s="161" t="s">
        <v>1356</v>
      </c>
    </row>
    <row r="256" spans="1:4" ht="10.5" customHeight="1" x14ac:dyDescent="0.25">
      <c r="A256" s="161" t="s">
        <v>1428</v>
      </c>
      <c r="B256" s="161" t="s">
        <v>1888</v>
      </c>
      <c r="C256" s="161" t="s">
        <v>1889</v>
      </c>
      <c r="D256" s="161" t="s">
        <v>1356</v>
      </c>
    </row>
    <row r="257" spans="1:4" ht="10.5" customHeight="1" x14ac:dyDescent="0.25">
      <c r="A257" s="161" t="s">
        <v>1428</v>
      </c>
      <c r="B257" s="161" t="s">
        <v>1890</v>
      </c>
      <c r="C257" s="161" t="s">
        <v>1891</v>
      </c>
      <c r="D257" s="161" t="s">
        <v>1356</v>
      </c>
    </row>
    <row r="258" spans="1:4" ht="10.5" customHeight="1" x14ac:dyDescent="0.25">
      <c r="A258" s="161" t="s">
        <v>1428</v>
      </c>
      <c r="B258" s="161" t="s">
        <v>1892</v>
      </c>
      <c r="C258" s="161" t="s">
        <v>1893</v>
      </c>
      <c r="D258" s="161" t="s">
        <v>1356</v>
      </c>
    </row>
    <row r="259" spans="1:4" ht="10.5" customHeight="1" x14ac:dyDescent="0.25">
      <c r="A259" s="161" t="s">
        <v>1428</v>
      </c>
      <c r="B259" s="161" t="s">
        <v>1894</v>
      </c>
      <c r="C259" s="161" t="s">
        <v>1895</v>
      </c>
      <c r="D259" s="161" t="s">
        <v>1356</v>
      </c>
    </row>
    <row r="260" spans="1:4" ht="10.5" customHeight="1" x14ac:dyDescent="0.25">
      <c r="A260" s="161" t="s">
        <v>1428</v>
      </c>
      <c r="B260" s="161" t="s">
        <v>1896</v>
      </c>
      <c r="C260" s="161" t="s">
        <v>1897</v>
      </c>
      <c r="D260" s="161" t="s">
        <v>1356</v>
      </c>
    </row>
    <row r="261" spans="1:4" ht="10.5" customHeight="1" x14ac:dyDescent="0.25">
      <c r="A261" s="161" t="s">
        <v>1428</v>
      </c>
      <c r="B261" s="161" t="s">
        <v>1898</v>
      </c>
      <c r="C261" s="161" t="s">
        <v>1899</v>
      </c>
      <c r="D261" s="161" t="s">
        <v>1356</v>
      </c>
    </row>
    <row r="262" spans="1:4" ht="10.5" customHeight="1" x14ac:dyDescent="0.25">
      <c r="A262" s="161" t="s">
        <v>1428</v>
      </c>
      <c r="B262" s="161" t="s">
        <v>1900</v>
      </c>
      <c r="C262" s="161" t="s">
        <v>1901</v>
      </c>
      <c r="D262" s="161" t="s">
        <v>1356</v>
      </c>
    </row>
    <row r="263" spans="1:4" ht="10.5" customHeight="1" x14ac:dyDescent="0.25">
      <c r="A263" s="161" t="s">
        <v>1428</v>
      </c>
      <c r="B263" s="161" t="s">
        <v>1902</v>
      </c>
      <c r="C263" s="161" t="s">
        <v>1903</v>
      </c>
      <c r="D263" s="161" t="s">
        <v>1356</v>
      </c>
    </row>
    <row r="264" spans="1:4" ht="10.5" customHeight="1" x14ac:dyDescent="0.25">
      <c r="A264" s="161" t="s">
        <v>1428</v>
      </c>
      <c r="B264" s="161" t="s">
        <v>1904</v>
      </c>
      <c r="C264" s="161" t="s">
        <v>1905</v>
      </c>
      <c r="D264" s="161" t="s">
        <v>1356</v>
      </c>
    </row>
    <row r="265" spans="1:4" ht="10.5" customHeight="1" x14ac:dyDescent="0.25">
      <c r="A265" s="161" t="s">
        <v>1428</v>
      </c>
      <c r="B265" s="161" t="s">
        <v>1428</v>
      </c>
      <c r="C265" s="161" t="s">
        <v>1906</v>
      </c>
      <c r="D265" s="161" t="s">
        <v>1352</v>
      </c>
    </row>
    <row r="266" spans="1:4" ht="10.5" customHeight="1" x14ac:dyDescent="0.25">
      <c r="A266" s="161" t="s">
        <v>1428</v>
      </c>
      <c r="B266" s="161" t="s">
        <v>1907</v>
      </c>
      <c r="C266" s="161" t="s">
        <v>1908</v>
      </c>
      <c r="D266" s="161" t="s">
        <v>1356</v>
      </c>
    </row>
    <row r="267" spans="1:4" ht="10.5" customHeight="1" x14ac:dyDescent="0.25">
      <c r="A267" s="161" t="s">
        <v>1432</v>
      </c>
      <c r="B267" s="161" t="s">
        <v>1909</v>
      </c>
      <c r="C267" s="161" t="s">
        <v>1910</v>
      </c>
      <c r="D267" s="161" t="s">
        <v>1356</v>
      </c>
    </row>
    <row r="268" spans="1:4" ht="10.5" customHeight="1" x14ac:dyDescent="0.25">
      <c r="A268" s="161" t="s">
        <v>1432</v>
      </c>
      <c r="B268" s="161" t="s">
        <v>1911</v>
      </c>
      <c r="C268" s="161" t="s">
        <v>1912</v>
      </c>
      <c r="D268" s="161" t="s">
        <v>1356</v>
      </c>
    </row>
    <row r="269" spans="1:4" ht="10.5" customHeight="1" x14ac:dyDescent="0.25">
      <c r="A269" s="161" t="s">
        <v>1432</v>
      </c>
      <c r="B269" s="161" t="s">
        <v>1913</v>
      </c>
      <c r="C269" s="161" t="s">
        <v>1914</v>
      </c>
      <c r="D269" s="161" t="s">
        <v>1356</v>
      </c>
    </row>
    <row r="270" spans="1:4" ht="10.5" customHeight="1" x14ac:dyDescent="0.25">
      <c r="A270" s="161" t="s">
        <v>1432</v>
      </c>
      <c r="B270" s="161" t="s">
        <v>1915</v>
      </c>
      <c r="C270" s="161" t="s">
        <v>1916</v>
      </c>
      <c r="D270" s="161" t="s">
        <v>1356</v>
      </c>
    </row>
    <row r="271" spans="1:4" ht="10.5" customHeight="1" x14ac:dyDescent="0.25">
      <c r="A271" s="161" t="s">
        <v>1432</v>
      </c>
      <c r="B271" s="161" t="s">
        <v>1406</v>
      </c>
      <c r="C271" s="161" t="s">
        <v>1917</v>
      </c>
      <c r="D271" s="161" t="s">
        <v>1356</v>
      </c>
    </row>
    <row r="272" spans="1:4" ht="10.5" customHeight="1" x14ac:dyDescent="0.25">
      <c r="A272" s="161" t="s">
        <v>1432</v>
      </c>
      <c r="B272" s="161" t="s">
        <v>1918</v>
      </c>
      <c r="C272" s="161" t="s">
        <v>1919</v>
      </c>
      <c r="D272" s="161" t="s">
        <v>1356</v>
      </c>
    </row>
    <row r="273" spans="1:4" ht="10.5" customHeight="1" x14ac:dyDescent="0.25">
      <c r="A273" s="161" t="s">
        <v>1432</v>
      </c>
      <c r="B273" s="161" t="s">
        <v>1920</v>
      </c>
      <c r="C273" s="161" t="s">
        <v>1921</v>
      </c>
      <c r="D273" s="161" t="s">
        <v>1356</v>
      </c>
    </row>
    <row r="274" spans="1:4" ht="10.5" customHeight="1" x14ac:dyDescent="0.25">
      <c r="A274" s="161" t="s">
        <v>1432</v>
      </c>
      <c r="B274" s="161" t="s">
        <v>1922</v>
      </c>
      <c r="C274" s="161" t="s">
        <v>1923</v>
      </c>
      <c r="D274" s="161" t="s">
        <v>1356</v>
      </c>
    </row>
    <row r="275" spans="1:4" ht="10.5" customHeight="1" x14ac:dyDescent="0.25">
      <c r="A275" s="161" t="s">
        <v>1432</v>
      </c>
      <c r="B275" s="161" t="s">
        <v>1924</v>
      </c>
      <c r="C275" s="161" t="s">
        <v>1925</v>
      </c>
      <c r="D275" s="161" t="s">
        <v>1356</v>
      </c>
    </row>
    <row r="276" spans="1:4" ht="10.5" customHeight="1" x14ac:dyDescent="0.25">
      <c r="A276" s="161" t="s">
        <v>1432</v>
      </c>
      <c r="B276" s="161" t="s">
        <v>1926</v>
      </c>
      <c r="C276" s="161" t="s">
        <v>1927</v>
      </c>
      <c r="D276" s="161" t="s">
        <v>1356</v>
      </c>
    </row>
    <row r="277" spans="1:4" ht="10.5" customHeight="1" x14ac:dyDescent="0.25">
      <c r="A277" s="161" t="s">
        <v>1432</v>
      </c>
      <c r="B277" s="161" t="s">
        <v>1928</v>
      </c>
      <c r="C277" s="161" t="s">
        <v>1929</v>
      </c>
      <c r="D277" s="161" t="s">
        <v>1356</v>
      </c>
    </row>
    <row r="278" spans="1:4" ht="10.5" customHeight="1" x14ac:dyDescent="0.25">
      <c r="A278" s="161" t="s">
        <v>1432</v>
      </c>
      <c r="B278" s="161" t="s">
        <v>1930</v>
      </c>
      <c r="C278" s="161" t="s">
        <v>1931</v>
      </c>
      <c r="D278" s="161" t="s">
        <v>1356</v>
      </c>
    </row>
    <row r="279" spans="1:4" ht="10.5" customHeight="1" x14ac:dyDescent="0.25">
      <c r="A279" s="161" t="s">
        <v>1432</v>
      </c>
      <c r="B279" s="161" t="s">
        <v>1932</v>
      </c>
      <c r="C279" s="161" t="s">
        <v>1933</v>
      </c>
      <c r="D279" s="161" t="s">
        <v>1356</v>
      </c>
    </row>
    <row r="280" spans="1:4" ht="10.5" customHeight="1" x14ac:dyDescent="0.25">
      <c r="A280" s="161" t="s">
        <v>1432</v>
      </c>
      <c r="B280" s="161" t="s">
        <v>1934</v>
      </c>
      <c r="C280" s="161" t="s">
        <v>1935</v>
      </c>
      <c r="D280" s="161" t="s">
        <v>1356</v>
      </c>
    </row>
    <row r="281" spans="1:4" ht="10.5" customHeight="1" x14ac:dyDescent="0.25">
      <c r="A281" s="161" t="s">
        <v>1432</v>
      </c>
      <c r="B281" s="161" t="s">
        <v>1936</v>
      </c>
      <c r="C281" s="161" t="s">
        <v>1937</v>
      </c>
      <c r="D281" s="161" t="s">
        <v>1356</v>
      </c>
    </row>
    <row r="282" spans="1:4" ht="10.5" customHeight="1" x14ac:dyDescent="0.25">
      <c r="A282" s="161" t="s">
        <v>1432</v>
      </c>
      <c r="B282" s="161" t="s">
        <v>1432</v>
      </c>
      <c r="C282" s="161" t="s">
        <v>1938</v>
      </c>
      <c r="D282" s="161" t="s">
        <v>1352</v>
      </c>
    </row>
    <row r="283" spans="1:4" ht="10.5" customHeight="1" x14ac:dyDescent="0.25">
      <c r="A283" s="161" t="s">
        <v>1436</v>
      </c>
      <c r="B283" s="161" t="s">
        <v>1939</v>
      </c>
      <c r="C283" s="161" t="s">
        <v>1940</v>
      </c>
      <c r="D283" s="161" t="s">
        <v>1356</v>
      </c>
    </row>
    <row r="284" spans="1:4" ht="10.5" customHeight="1" x14ac:dyDescent="0.25">
      <c r="A284" s="161" t="s">
        <v>1436</v>
      </c>
      <c r="B284" s="161" t="s">
        <v>1941</v>
      </c>
      <c r="C284" s="161" t="s">
        <v>1942</v>
      </c>
      <c r="D284" s="161" t="s">
        <v>1356</v>
      </c>
    </row>
    <row r="285" spans="1:4" ht="10.5" customHeight="1" x14ac:dyDescent="0.25">
      <c r="A285" s="161" t="s">
        <v>1436</v>
      </c>
      <c r="B285" s="161" t="s">
        <v>1494</v>
      </c>
      <c r="C285" s="161" t="s">
        <v>1943</v>
      </c>
      <c r="D285" s="161" t="s">
        <v>1356</v>
      </c>
    </row>
    <row r="286" spans="1:4" ht="10.5" customHeight="1" x14ac:dyDescent="0.25">
      <c r="A286" s="161" t="s">
        <v>1436</v>
      </c>
      <c r="B286" s="161" t="s">
        <v>1944</v>
      </c>
      <c r="C286" s="161" t="s">
        <v>1945</v>
      </c>
      <c r="D286" s="161" t="s">
        <v>1356</v>
      </c>
    </row>
    <row r="287" spans="1:4" ht="10.5" customHeight="1" x14ac:dyDescent="0.25">
      <c r="A287" s="161" t="s">
        <v>1436</v>
      </c>
      <c r="B287" s="161" t="s">
        <v>1946</v>
      </c>
      <c r="C287" s="161" t="s">
        <v>1947</v>
      </c>
      <c r="D287" s="161" t="s">
        <v>1356</v>
      </c>
    </row>
    <row r="288" spans="1:4" ht="10.5" customHeight="1" x14ac:dyDescent="0.25">
      <c r="A288" s="161" t="s">
        <v>1436</v>
      </c>
      <c r="B288" s="161" t="s">
        <v>1948</v>
      </c>
      <c r="C288" s="161" t="s">
        <v>1949</v>
      </c>
      <c r="D288" s="161" t="s">
        <v>1356</v>
      </c>
    </row>
    <row r="289" spans="1:4" ht="10.5" customHeight="1" x14ac:dyDescent="0.25">
      <c r="A289" s="161" t="s">
        <v>1436</v>
      </c>
      <c r="B289" s="161" t="s">
        <v>1950</v>
      </c>
      <c r="C289" s="161" t="s">
        <v>1951</v>
      </c>
      <c r="D289" s="161" t="s">
        <v>1356</v>
      </c>
    </row>
    <row r="290" spans="1:4" ht="10.5" customHeight="1" x14ac:dyDescent="0.25">
      <c r="A290" s="161" t="s">
        <v>1436</v>
      </c>
      <c r="B290" s="161" t="s">
        <v>1952</v>
      </c>
      <c r="C290" s="161" t="s">
        <v>1953</v>
      </c>
      <c r="D290" s="161" t="s">
        <v>1356</v>
      </c>
    </row>
    <row r="291" spans="1:4" ht="10.5" customHeight="1" x14ac:dyDescent="0.25">
      <c r="A291" s="161" t="s">
        <v>1436</v>
      </c>
      <c r="B291" s="161" t="s">
        <v>1742</v>
      </c>
      <c r="C291" s="161" t="s">
        <v>1954</v>
      </c>
      <c r="D291" s="161" t="s">
        <v>1356</v>
      </c>
    </row>
    <row r="292" spans="1:4" ht="10.5" customHeight="1" x14ac:dyDescent="0.25">
      <c r="A292" s="161" t="s">
        <v>1436</v>
      </c>
      <c r="B292" s="161" t="s">
        <v>1745</v>
      </c>
      <c r="C292" s="161" t="s">
        <v>1955</v>
      </c>
      <c r="D292" s="161" t="s">
        <v>1356</v>
      </c>
    </row>
    <row r="293" spans="1:4" ht="10.5" customHeight="1" x14ac:dyDescent="0.25">
      <c r="A293" s="161" t="s">
        <v>1436</v>
      </c>
      <c r="B293" s="161" t="s">
        <v>1956</v>
      </c>
      <c r="C293" s="161" t="s">
        <v>1957</v>
      </c>
      <c r="D293" s="161" t="s">
        <v>1356</v>
      </c>
    </row>
    <row r="294" spans="1:4" ht="10.5" customHeight="1" x14ac:dyDescent="0.25">
      <c r="A294" s="161" t="s">
        <v>1436</v>
      </c>
      <c r="B294" s="161" t="s">
        <v>1958</v>
      </c>
      <c r="C294" s="161" t="s">
        <v>1959</v>
      </c>
      <c r="D294" s="161" t="s">
        <v>1356</v>
      </c>
    </row>
    <row r="295" spans="1:4" ht="10.5" customHeight="1" x14ac:dyDescent="0.25">
      <c r="A295" s="161" t="s">
        <v>1436</v>
      </c>
      <c r="B295" s="161" t="s">
        <v>1960</v>
      </c>
      <c r="C295" s="161" t="s">
        <v>1961</v>
      </c>
      <c r="D295" s="161" t="s">
        <v>1356</v>
      </c>
    </row>
    <row r="296" spans="1:4" ht="10.5" customHeight="1" x14ac:dyDescent="0.25">
      <c r="A296" s="161" t="s">
        <v>1436</v>
      </c>
      <c r="B296" s="161" t="s">
        <v>1436</v>
      </c>
      <c r="C296" s="161" t="s">
        <v>1962</v>
      </c>
      <c r="D296" s="161" t="s">
        <v>1352</v>
      </c>
    </row>
    <row r="297" spans="1:4" ht="10.5" customHeight="1" x14ac:dyDescent="0.25">
      <c r="A297" s="161" t="s">
        <v>1436</v>
      </c>
      <c r="B297" s="161" t="s">
        <v>1963</v>
      </c>
      <c r="C297" s="161" t="s">
        <v>1964</v>
      </c>
      <c r="D297" s="161" t="s">
        <v>1356</v>
      </c>
    </row>
    <row r="298" spans="1:4" ht="10.5" customHeight="1" x14ac:dyDescent="0.25">
      <c r="A298" s="161" t="s">
        <v>1439</v>
      </c>
      <c r="B298" s="161" t="s">
        <v>1439</v>
      </c>
      <c r="C298" s="161" t="s">
        <v>1965</v>
      </c>
      <c r="D298" s="161" t="s">
        <v>1556</v>
      </c>
    </row>
    <row r="299" spans="1:4" ht="10.5" customHeight="1" x14ac:dyDescent="0.25">
      <c r="A299" s="161" t="s">
        <v>1443</v>
      </c>
      <c r="B299" s="161" t="s">
        <v>1443</v>
      </c>
      <c r="C299" s="161" t="s">
        <v>1966</v>
      </c>
      <c r="D299" s="161" t="s">
        <v>1556</v>
      </c>
    </row>
    <row r="300" spans="1:4" ht="10.5" customHeight="1" x14ac:dyDescent="0.25">
      <c r="A300" s="161" t="s">
        <v>64</v>
      </c>
      <c r="B300" s="161" t="s">
        <v>64</v>
      </c>
      <c r="C300" s="161" t="s">
        <v>69</v>
      </c>
      <c r="D300" s="161" t="s">
        <v>1556</v>
      </c>
    </row>
    <row r="301" spans="1:4" ht="10.5" customHeight="1" x14ac:dyDescent="0.25">
      <c r="A301" s="161" t="s">
        <v>1450</v>
      </c>
      <c r="B301" s="161" t="s">
        <v>1450</v>
      </c>
      <c r="C301" s="161" t="s">
        <v>1967</v>
      </c>
      <c r="D301" s="161" t="s">
        <v>1556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Кирнозенко Елена Николаевна</cp:lastModifiedBy>
  <cp:lastPrinted>2025-02-24T06:43:02Z</cp:lastPrinted>
  <dcterms:created xsi:type="dcterms:W3CDTF">2021-03-11T11:50:48Z</dcterms:created>
  <dcterms:modified xsi:type="dcterms:W3CDTF">2025-02-24T12:31:52Z</dcterms:modified>
</cp:coreProperties>
</file>